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tables/table3.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E0A57A92-4C89-4A34-A2BB-6F34A0238851}" xr6:coauthVersionLast="47" xr6:coauthVersionMax="47" xr10:uidLastSave="{00000000-0000-0000-0000-000000000000}"/>
  <bookViews>
    <workbookView xWindow="-120" yWindow="-120" windowWidth="20730" windowHeight="11160" activeTab="1" xr2:uid="{00000000-000D-0000-FFFF-FFFF00000000}"/>
  </bookViews>
  <sheets>
    <sheet name="Insurance" sheetId="1" r:id="rId1"/>
    <sheet name="Dashboard" sheetId="17" r:id="rId2"/>
    <sheet name="Descriptive Analysis" sheetId="27" r:id="rId3"/>
    <sheet name="Stats (Medical cost by Age)" sheetId="23" r:id="rId4"/>
    <sheet name="Stats (Med cost by lifestyle)" sheetId="24" r:id="rId5"/>
    <sheet name="Stats(BMI and MIC)" sheetId="25" r:id="rId6"/>
    <sheet name="Regression(Region by MIC)" sheetId="26" r:id="rId7"/>
    <sheet name="Forecast of MIC by Age" sheetId="30" r:id="rId8"/>
  </sheets>
  <definedNames>
    <definedName name="_xlnm._FilterDatabase" localSheetId="0" hidden="1">Insurance!$A$1:$G$1</definedName>
    <definedName name="Slicer_Age">#N/A</definedName>
    <definedName name="Slicer_Region">#N/A</definedName>
    <definedName name="Slicer_Sex">#N/A</definedName>
    <definedName name="Slicer_Sex1">#N/A</definedName>
    <definedName name="Slicer_Smoker__yes_no">#N/A</definedName>
  </definedNames>
  <calcPr calcId="191029"/>
  <pivotCaches>
    <pivotCache cacheId="1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27" l="1"/>
  <c r="C10" i="27"/>
  <c r="B10" i="27"/>
  <c r="D9" i="27"/>
  <c r="C9" i="27"/>
  <c r="C11" i="27" s="1"/>
  <c r="B9" i="27"/>
  <c r="B11" i="27" s="1"/>
  <c r="D8" i="27"/>
  <c r="C8" i="27"/>
  <c r="B8" i="27"/>
  <c r="D7" i="27"/>
  <c r="C7" i="27"/>
  <c r="B7" i="27"/>
  <c r="D6" i="27"/>
  <c r="C6" i="27"/>
  <c r="B6" i="27"/>
  <c r="D5" i="27"/>
  <c r="C5" i="27"/>
  <c r="B5" i="27"/>
  <c r="D4" i="27"/>
  <c r="C4" i="27"/>
  <c r="B3" i="27"/>
  <c r="B4" i="27" s="1"/>
  <c r="C49" i="30"/>
  <c r="C50" i="30"/>
  <c r="C54" i="30"/>
  <c r="C58" i="30"/>
  <c r="C55" i="30"/>
  <c r="C59" i="30"/>
  <c r="C51" i="30"/>
  <c r="C52" i="30"/>
  <c r="C56" i="30"/>
  <c r="C60" i="30"/>
  <c r="C53" i="30"/>
  <c r="C57" i="30"/>
  <c r="D57" i="30"/>
  <c r="D60" i="30"/>
  <c r="D52" i="30"/>
  <c r="D59" i="30"/>
  <c r="D58" i="30"/>
  <c r="D50" i="30"/>
  <c r="E57" i="30"/>
  <c r="E60" i="30"/>
  <c r="E52" i="30"/>
  <c r="E59" i="30"/>
  <c r="E58" i="30"/>
  <c r="E50" i="30"/>
  <c r="D49" i="30"/>
  <c r="E56" i="30"/>
  <c r="E51" i="30"/>
  <c r="E54" i="30"/>
  <c r="E53" i="30"/>
  <c r="D56" i="30"/>
  <c r="D51" i="30"/>
  <c r="D55" i="30"/>
  <c r="D54" i="30"/>
  <c r="D53" i="30"/>
  <c r="E55" i="30"/>
  <c r="E49" i="30"/>
  <c r="D11" i="27" l="1"/>
</calcChain>
</file>

<file path=xl/sharedStrings.xml><?xml version="1.0" encoding="utf-8"?>
<sst xmlns="http://schemas.openxmlformats.org/spreadsheetml/2006/main" count="4080" uniqueCount="37">
  <si>
    <t>yes</t>
  </si>
  <si>
    <t>no</t>
  </si>
  <si>
    <t>Medical Insurance Charges</t>
  </si>
  <si>
    <t>Age</t>
  </si>
  <si>
    <t>Sex</t>
  </si>
  <si>
    <t>BMI</t>
  </si>
  <si>
    <t>Smoker (yes/no)</t>
  </si>
  <si>
    <t>Region</t>
  </si>
  <si>
    <t>Mean</t>
  </si>
  <si>
    <t>Median</t>
  </si>
  <si>
    <t>Count</t>
  </si>
  <si>
    <t>STD</t>
  </si>
  <si>
    <t>skewness</t>
  </si>
  <si>
    <t>kurtosis</t>
  </si>
  <si>
    <t>Max</t>
  </si>
  <si>
    <t>Min</t>
  </si>
  <si>
    <t>Range</t>
  </si>
  <si>
    <t>Row Labels</t>
  </si>
  <si>
    <t>Grand Total</t>
  </si>
  <si>
    <t>Average of Medical Insurance Charges</t>
  </si>
  <si>
    <t>Southwest</t>
  </si>
  <si>
    <t>Southeast</t>
  </si>
  <si>
    <t>Northwest</t>
  </si>
  <si>
    <t>Northeast</t>
  </si>
  <si>
    <t>Female</t>
  </si>
  <si>
    <t>Male</t>
  </si>
  <si>
    <t>No. Children</t>
  </si>
  <si>
    <t>Column Labels</t>
  </si>
  <si>
    <t xml:space="preserve">             Medical Insurance Dashboard</t>
  </si>
  <si>
    <t>Do individuals with a higher BMI tend to have higher medical insurance charges, and is there a correlation between body mass index (BMI) and healthcare expenses?</t>
  </si>
  <si>
    <t>MIC</t>
  </si>
  <si>
    <t>Stats Summary</t>
  </si>
  <si>
    <t>Sum of Medical Insurance Charges</t>
  </si>
  <si>
    <t>Values</t>
  </si>
  <si>
    <t>Forecast</t>
  </si>
  <si>
    <t>Lower Confidence Bound</t>
  </si>
  <si>
    <t>Upper Confidence 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</si>
</sst>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5" formatCode="_-[$£-809]* #,##0.00_-;\-[$£-809]* #,##0.00_-;_-[$£-809]* &quot;-&quot;??_-;_-@_-"/>
    <numFmt numFmtId="166" formatCode="_-[$£-809]* #,##0_-;\-[$£-809]* #,##0_-;_-[$£-809]* &quot;-&quot;??_-;_-@_-"/>
  </numFmts>
  <fonts count="23" x14ac:knownFonts="1">
    <font>
      <sz val="11"/>
      <color theme="1"/>
      <name val="Garamond"/>
      <family val="2"/>
      <scheme val="minor"/>
    </font>
    <font>
      <sz val="11"/>
      <color theme="1"/>
      <name val="Garamond"/>
      <family val="2"/>
      <scheme val="minor"/>
    </font>
    <font>
      <sz val="18"/>
      <color theme="3"/>
      <name val="Garamond"/>
      <family val="2"/>
      <scheme val="major"/>
    </font>
    <font>
      <b/>
      <sz val="15"/>
      <color theme="3"/>
      <name val="Garamond"/>
      <family val="2"/>
      <scheme val="minor"/>
    </font>
    <font>
      <b/>
      <sz val="13"/>
      <color theme="3"/>
      <name val="Garamond"/>
      <family val="2"/>
      <scheme val="minor"/>
    </font>
    <font>
      <b/>
      <sz val="11"/>
      <color theme="3"/>
      <name val="Garamond"/>
      <family val="2"/>
      <scheme val="minor"/>
    </font>
    <font>
      <sz val="11"/>
      <color rgb="FF006100"/>
      <name val="Garamond"/>
      <family val="2"/>
      <scheme val="minor"/>
    </font>
    <font>
      <sz val="11"/>
      <color rgb="FF9C0006"/>
      <name val="Garamond"/>
      <family val="2"/>
      <scheme val="minor"/>
    </font>
    <font>
      <sz val="11"/>
      <color rgb="FF9C5700"/>
      <name val="Garamond"/>
      <family val="2"/>
      <scheme val="minor"/>
    </font>
    <font>
      <sz val="11"/>
      <color rgb="FF3F3F76"/>
      <name val="Garamond"/>
      <family val="2"/>
      <scheme val="minor"/>
    </font>
    <font>
      <b/>
      <sz val="11"/>
      <color rgb="FF3F3F3F"/>
      <name val="Garamond"/>
      <family val="2"/>
      <scheme val="minor"/>
    </font>
    <font>
      <b/>
      <sz val="11"/>
      <color rgb="FFFA7D00"/>
      <name val="Garamond"/>
      <family val="2"/>
      <scheme val="minor"/>
    </font>
    <font>
      <sz val="11"/>
      <color rgb="FFFA7D00"/>
      <name val="Garamond"/>
      <family val="2"/>
      <scheme val="minor"/>
    </font>
    <font>
      <b/>
      <sz val="11"/>
      <color theme="0"/>
      <name val="Garamond"/>
      <family val="2"/>
      <scheme val="minor"/>
    </font>
    <font>
      <sz val="11"/>
      <color rgb="FFFF0000"/>
      <name val="Garamond"/>
      <family val="2"/>
      <scheme val="minor"/>
    </font>
    <font>
      <i/>
      <sz val="11"/>
      <color rgb="FF7F7F7F"/>
      <name val="Garamond"/>
      <family val="2"/>
      <scheme val="minor"/>
    </font>
    <font>
      <b/>
      <sz val="11"/>
      <color theme="1"/>
      <name val="Garamond"/>
      <family val="2"/>
      <scheme val="minor"/>
    </font>
    <font>
      <sz val="11"/>
      <color theme="0"/>
      <name val="Garamond"/>
      <family val="2"/>
      <scheme val="minor"/>
    </font>
    <font>
      <sz val="12"/>
      <color theme="1"/>
      <name val="Garamond"/>
      <family val="2"/>
      <scheme val="minor"/>
    </font>
    <font>
      <sz val="36"/>
      <color theme="0"/>
      <name val="Garamond"/>
      <family val="1"/>
      <scheme val="minor"/>
    </font>
    <font>
      <sz val="11"/>
      <color theme="1"/>
      <name val="Calibri"/>
      <family val="2"/>
    </font>
    <font>
      <b/>
      <sz val="11"/>
      <color theme="1"/>
      <name val="Calibri"/>
      <family val="2"/>
    </font>
    <font>
      <sz val="11"/>
      <color rgb="FF000000"/>
      <name val="Garamond"/>
      <family val="1"/>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3">
    <xf numFmtId="0" fontId="0" fillId="0" borderId="0" xfId="0"/>
    <xf numFmtId="0" fontId="18" fillId="0" borderId="0" xfId="0" applyFont="1"/>
    <xf numFmtId="2" fontId="0" fillId="0" borderId="0" xfId="0" applyNumberFormat="1"/>
    <xf numFmtId="2" fontId="18" fillId="0" borderId="0" xfId="0" applyNumberFormat="1" applyFont="1"/>
    <xf numFmtId="49" fontId="18" fillId="0" borderId="0" xfId="0" applyNumberFormat="1" applyFont="1" applyAlignment="1">
      <alignment horizontal="center"/>
    </xf>
    <xf numFmtId="49" fontId="0" fillId="0" borderId="0" xfId="0" applyNumberFormat="1" applyAlignment="1">
      <alignment horizontal="center"/>
    </xf>
    <xf numFmtId="49" fontId="18" fillId="0" borderId="0" xfId="0" applyNumberFormat="1" applyFont="1"/>
    <xf numFmtId="49"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2" fontId="0" fillId="0" borderId="0" xfId="0" applyNumberFormat="1" applyAlignment="1">
      <alignment horizontal="left"/>
    </xf>
    <xf numFmtId="166" fontId="0" fillId="0" borderId="0" xfId="0" applyNumberFormat="1"/>
    <xf numFmtId="0" fontId="17" fillId="0" borderId="0" xfId="0" applyFont="1"/>
    <xf numFmtId="0" fontId="20" fillId="0" borderId="0" xfId="0" applyFont="1" applyAlignment="1">
      <alignment vertical="center"/>
    </xf>
    <xf numFmtId="0" fontId="21" fillId="0" borderId="0" xfId="0" applyFont="1" applyAlignment="1">
      <alignment vertical="center"/>
    </xf>
    <xf numFmtId="165" fontId="0" fillId="0" borderId="0" xfId="42" applyNumberFormat="1" applyFont="1"/>
    <xf numFmtId="0" fontId="0" fillId="0" borderId="0" xfId="0"/>
    <xf numFmtId="0" fontId="16" fillId="33" borderId="10" xfId="0" applyFont="1" applyFill="1" applyBorder="1"/>
    <xf numFmtId="0" fontId="0" fillId="0" borderId="0" xfId="0" applyNumberFormat="1"/>
    <xf numFmtId="1" fontId="0" fillId="0" borderId="0" xfId="0" applyNumberFormat="1"/>
    <xf numFmtId="0" fontId="22" fillId="0" borderId="0" xfId="0" applyFont="1"/>
    <xf numFmtId="0" fontId="19" fillId="34" borderId="0" xfId="0" applyFont="1"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66" formatCode="_-[$£-809]* #,##0_-;\-[$£-809]* #,##0_-;_-[$£-809]* &quot;-&quot;??_-;_-@_-"/>
    </dxf>
    <dxf>
      <numFmt numFmtId="166" formatCode="_-[$£-809]* #,##0_-;\-[$£-809]* #,##0_-;_-[$£-809]* &quot;-&quot;??_-;_-@_-"/>
    </dxf>
    <dxf>
      <numFmt numFmtId="166" formatCode="_-[$£-809]* #,##0_-;\-[$£-809]* #,##0_-;_-[$£-809]* &quot;-&quot;??_-;_-@_-"/>
    </dxf>
    <dxf>
      <numFmt numFmtId="2" formatCode="0.00"/>
    </dxf>
    <dxf>
      <numFmt numFmtId="2" formatCode="0.00"/>
    </dxf>
    <dxf>
      <numFmt numFmtId="2" formatCode="0.00"/>
    </dxf>
    <dxf>
      <numFmt numFmtId="165" formatCode="_-[$£-809]* #,##0.00_-;\-[$£-809]* #,##0.00_-;_-[$£-809]* &quot;-&quot;??_-;_-@_-"/>
    </dxf>
    <dxf>
      <numFmt numFmtId="30" formatCode="@"/>
    </dxf>
    <dxf>
      <numFmt numFmtId="30" formatCode="@"/>
      <alignment horizontal="center" vertical="bottom" textRotation="0" wrapText="0" indent="0" justifyLastLine="0" shrinkToFit="0" readingOrder="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data Main.xlsx]Stats (Medical cost by Age)!PivotTable1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Medical Ins. charge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'Stats (Medical cost by Age)'!$B$3</c:f>
              <c:strCache>
                <c:ptCount val="1"/>
                <c:pt idx="0">
                  <c:v>Total</c:v>
                </c:pt>
              </c:strCache>
            </c:strRef>
          </c:tx>
          <c:spPr>
            <a:solidFill>
              <a:schemeClr val="accent1"/>
            </a:solidFill>
            <a:ln>
              <a:noFill/>
            </a:ln>
            <a:effectLst/>
          </c:spPr>
          <c:invertIfNegative val="0"/>
          <c:cat>
            <c:strRef>
              <c:f>'Stats (Medical cost by Age)'!$A$4:$A$14</c:f>
              <c:strCache>
                <c:ptCount val="10"/>
                <c:pt idx="0">
                  <c:v>37</c:v>
                </c:pt>
                <c:pt idx="1">
                  <c:v>43</c:v>
                </c:pt>
                <c:pt idx="2">
                  <c:v>52</c:v>
                </c:pt>
                <c:pt idx="3">
                  <c:v>54</c:v>
                </c:pt>
                <c:pt idx="4">
                  <c:v>59</c:v>
                </c:pt>
                <c:pt idx="5">
                  <c:v>60</c:v>
                </c:pt>
                <c:pt idx="6">
                  <c:v>61</c:v>
                </c:pt>
                <c:pt idx="7">
                  <c:v>62</c:v>
                </c:pt>
                <c:pt idx="8">
                  <c:v>63</c:v>
                </c:pt>
                <c:pt idx="9">
                  <c:v>64</c:v>
                </c:pt>
              </c:strCache>
            </c:strRef>
          </c:cat>
          <c:val>
            <c:numRef>
              <c:f>'Stats (Medical cost by Age)'!$B$4:$B$14</c:f>
              <c:numCache>
                <c:formatCode>0</c:formatCode>
                <c:ptCount val="10"/>
                <c:pt idx="0">
                  <c:v>18019.9118772</c:v>
                </c:pt>
                <c:pt idx="1">
                  <c:v>19267.278653333331</c:v>
                </c:pt>
                <c:pt idx="2">
                  <c:v>18256.269719310341</c:v>
                </c:pt>
                <c:pt idx="3">
                  <c:v>18758.546475357143</c:v>
                </c:pt>
                <c:pt idx="4">
                  <c:v>18895.869531599998</c:v>
                </c:pt>
                <c:pt idx="5">
                  <c:v>21979.418507391303</c:v>
                </c:pt>
                <c:pt idx="6">
                  <c:v>22024.457608695651</c:v>
                </c:pt>
                <c:pt idx="7">
                  <c:v>19163.856573478261</c:v>
                </c:pt>
                <c:pt idx="8">
                  <c:v>19884.998460869567</c:v>
                </c:pt>
                <c:pt idx="9">
                  <c:v>23275.530837272723</c:v>
                </c:pt>
              </c:numCache>
            </c:numRef>
          </c:val>
          <c:extLst>
            <c:ext xmlns:c16="http://schemas.microsoft.com/office/drawing/2014/chart" uri="{C3380CC4-5D6E-409C-BE32-E72D297353CC}">
              <c16:uniqueId val="{00000000-7043-47D0-93C1-60AD97E3664C}"/>
            </c:ext>
          </c:extLst>
        </c:ser>
        <c:dLbls>
          <c:showLegendKey val="0"/>
          <c:showVal val="0"/>
          <c:showCatName val="0"/>
          <c:showSerName val="0"/>
          <c:showPercent val="0"/>
          <c:showBubbleSize val="0"/>
        </c:dLbls>
        <c:gapWidth val="182"/>
        <c:axId val="465570256"/>
        <c:axId val="465577936"/>
      </c:barChart>
      <c:catAx>
        <c:axId val="46557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577936"/>
        <c:crosses val="autoZero"/>
        <c:auto val="1"/>
        <c:lblAlgn val="ctr"/>
        <c:lblOffset val="100"/>
        <c:noMultiLvlLbl val="0"/>
      </c:catAx>
      <c:valAx>
        <c:axId val="4655779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5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data Main.xlsx]Stats(BMI and MIC)!PivotTable1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'Stats(BMI and MIC)'!$B$3</c:f>
              <c:strCache>
                <c:ptCount val="1"/>
                <c:pt idx="0">
                  <c:v>Total</c:v>
                </c:pt>
              </c:strCache>
            </c:strRef>
          </c:tx>
          <c:spPr>
            <a:ln w="28575" cap="rnd">
              <a:solidFill>
                <a:schemeClr val="accent1"/>
              </a:solidFill>
              <a:round/>
            </a:ln>
            <a:effectLst/>
          </c:spPr>
          <c:marker>
            <c:symbol val="none"/>
          </c:marker>
          <c:cat>
            <c:strRef>
              <c:f>'Stats(BMI and MIC)'!$A$4:$A$24</c:f>
              <c:strCache>
                <c:ptCount val="20"/>
                <c:pt idx="0">
                  <c:v>44.77</c:v>
                </c:pt>
                <c:pt idx="1">
                  <c:v>44.88</c:v>
                </c:pt>
                <c:pt idx="2">
                  <c:v>45.32</c:v>
                </c:pt>
                <c:pt idx="3">
                  <c:v>45.43</c:v>
                </c:pt>
                <c:pt idx="4">
                  <c:v>45.54</c:v>
                </c:pt>
                <c:pt idx="5">
                  <c:v>45.90</c:v>
                </c:pt>
                <c:pt idx="6">
                  <c:v>46.09</c:v>
                </c:pt>
                <c:pt idx="7">
                  <c:v>46.20</c:v>
                </c:pt>
                <c:pt idx="8">
                  <c:v>46.53</c:v>
                </c:pt>
                <c:pt idx="9">
                  <c:v>46.70</c:v>
                </c:pt>
                <c:pt idx="10">
                  <c:v>46.75</c:v>
                </c:pt>
                <c:pt idx="11">
                  <c:v>47.41</c:v>
                </c:pt>
                <c:pt idx="12">
                  <c:v>47.52</c:v>
                </c:pt>
                <c:pt idx="13">
                  <c:v>47.60</c:v>
                </c:pt>
                <c:pt idx="14">
                  <c:v>47.74</c:v>
                </c:pt>
                <c:pt idx="15">
                  <c:v>48.07</c:v>
                </c:pt>
                <c:pt idx="16">
                  <c:v>49.06</c:v>
                </c:pt>
                <c:pt idx="17">
                  <c:v>50.38</c:v>
                </c:pt>
                <c:pt idx="18">
                  <c:v>52.58</c:v>
                </c:pt>
                <c:pt idx="19">
                  <c:v>53.13</c:v>
                </c:pt>
              </c:strCache>
            </c:strRef>
          </c:cat>
          <c:val>
            <c:numRef>
              <c:f>'Stats(BMI and MIC)'!$B$4:$B$24</c:f>
              <c:numCache>
                <c:formatCode>_-[$£-809]* #,##0_-;\-[$£-809]* #,##0_-;_-[$£-809]* "-"??_-;_-@_-</c:formatCode>
                <c:ptCount val="20"/>
                <c:pt idx="0">
                  <c:v>9058.7302999999993</c:v>
                </c:pt>
                <c:pt idx="1">
                  <c:v>39722.746200000001</c:v>
                </c:pt>
                <c:pt idx="2">
                  <c:v>8569.8618000000006</c:v>
                </c:pt>
                <c:pt idx="3">
                  <c:v>6356.2707</c:v>
                </c:pt>
                <c:pt idx="4">
                  <c:v>42112.2356</c:v>
                </c:pt>
                <c:pt idx="5">
                  <c:v>3693.4279999999999</c:v>
                </c:pt>
                <c:pt idx="6">
                  <c:v>9549.5650999999998</c:v>
                </c:pt>
                <c:pt idx="7">
                  <c:v>45863.205000000002</c:v>
                </c:pt>
                <c:pt idx="8">
                  <c:v>4683.0256999999992</c:v>
                </c:pt>
                <c:pt idx="9">
                  <c:v>11538.421</c:v>
                </c:pt>
                <c:pt idx="10">
                  <c:v>12592.5345</c:v>
                </c:pt>
                <c:pt idx="11">
                  <c:v>63770.428010000003</c:v>
                </c:pt>
                <c:pt idx="12">
                  <c:v>8083.9197999999997</c:v>
                </c:pt>
                <c:pt idx="13">
                  <c:v>46113.510999999999</c:v>
                </c:pt>
                <c:pt idx="14">
                  <c:v>9748.9105999999992</c:v>
                </c:pt>
                <c:pt idx="15">
                  <c:v>9432.9253000000008</c:v>
                </c:pt>
                <c:pt idx="16">
                  <c:v>11381.3254</c:v>
                </c:pt>
                <c:pt idx="17">
                  <c:v>2438.0551999999998</c:v>
                </c:pt>
                <c:pt idx="18">
                  <c:v>44501.398200000003</c:v>
                </c:pt>
                <c:pt idx="19">
                  <c:v>1163.4627</c:v>
                </c:pt>
              </c:numCache>
            </c:numRef>
          </c:val>
          <c:smooth val="0"/>
          <c:extLst>
            <c:ext xmlns:c16="http://schemas.microsoft.com/office/drawing/2014/chart" uri="{C3380CC4-5D6E-409C-BE32-E72D297353CC}">
              <c16:uniqueId val="{00000000-7A63-45DD-BA40-201A65996E96}"/>
            </c:ext>
          </c:extLst>
        </c:ser>
        <c:dLbls>
          <c:showLegendKey val="0"/>
          <c:showVal val="0"/>
          <c:showCatName val="0"/>
          <c:showSerName val="0"/>
          <c:showPercent val="0"/>
          <c:showBubbleSize val="0"/>
        </c:dLbls>
        <c:smooth val="0"/>
        <c:axId val="378144480"/>
        <c:axId val="378146880"/>
      </c:lineChart>
      <c:catAx>
        <c:axId val="37814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46880"/>
        <c:crosses val="autoZero"/>
        <c:auto val="1"/>
        <c:lblAlgn val="ctr"/>
        <c:lblOffset val="100"/>
        <c:noMultiLvlLbl val="0"/>
      </c:catAx>
      <c:valAx>
        <c:axId val="378146880"/>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4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'Stats(BMI and MIC)'!$E$3</c:f>
              <c:strCache>
                <c:ptCount val="1"/>
                <c:pt idx="0">
                  <c:v>Average of Medical Insurance Charges</c:v>
                </c:pt>
              </c:strCache>
            </c:strRef>
          </c:tx>
          <c:spPr>
            <a:ln w="38100" cap="rnd">
              <a:noFill/>
              <a:round/>
            </a:ln>
            <a:effectLst/>
          </c:spPr>
          <c:marker>
            <c:symbol val="circle"/>
            <c:size val="5"/>
            <c:spPr>
              <a:solidFill>
                <a:schemeClr val="accent1"/>
              </a:solidFill>
              <a:ln w="9525">
                <a:solidFill>
                  <a:schemeClr val="accent1"/>
                </a:solidFill>
              </a:ln>
              <a:effectLst/>
            </c:spPr>
          </c:marker>
          <c:xVal>
            <c:numRef>
              <c:f>'Stats(BMI and MIC)'!$D$4:$D$23</c:f>
              <c:numCache>
                <c:formatCode>0.00</c:formatCode>
                <c:ptCount val="20"/>
                <c:pt idx="0">
                  <c:v>53.13</c:v>
                </c:pt>
                <c:pt idx="1">
                  <c:v>52.58</c:v>
                </c:pt>
                <c:pt idx="2">
                  <c:v>50.38</c:v>
                </c:pt>
                <c:pt idx="3">
                  <c:v>49.06</c:v>
                </c:pt>
                <c:pt idx="4">
                  <c:v>48.07</c:v>
                </c:pt>
                <c:pt idx="5">
                  <c:v>47.74</c:v>
                </c:pt>
                <c:pt idx="6">
                  <c:v>47.6</c:v>
                </c:pt>
                <c:pt idx="7">
                  <c:v>47.52</c:v>
                </c:pt>
                <c:pt idx="8">
                  <c:v>47.41</c:v>
                </c:pt>
                <c:pt idx="9">
                  <c:v>46.75</c:v>
                </c:pt>
                <c:pt idx="10">
                  <c:v>46.7</c:v>
                </c:pt>
                <c:pt idx="11">
                  <c:v>46.53</c:v>
                </c:pt>
                <c:pt idx="12">
                  <c:v>46.2</c:v>
                </c:pt>
                <c:pt idx="13">
                  <c:v>46.09</c:v>
                </c:pt>
                <c:pt idx="14">
                  <c:v>45.9</c:v>
                </c:pt>
                <c:pt idx="15">
                  <c:v>45.54</c:v>
                </c:pt>
                <c:pt idx="16">
                  <c:v>45.43</c:v>
                </c:pt>
                <c:pt idx="17">
                  <c:v>45.32</c:v>
                </c:pt>
                <c:pt idx="18">
                  <c:v>44.88</c:v>
                </c:pt>
                <c:pt idx="19">
                  <c:v>44.77</c:v>
                </c:pt>
              </c:numCache>
            </c:numRef>
          </c:xVal>
          <c:yVal>
            <c:numRef>
              <c:f>'Stats(BMI and MIC)'!$E$4:$E$23</c:f>
              <c:numCache>
                <c:formatCode>_-[$£-809]* #,##0_-;\-[$£-809]* #,##0_-;_-[$£-809]* "-"??_-;_-@_-</c:formatCode>
                <c:ptCount val="20"/>
                <c:pt idx="0">
                  <c:v>1163.4627</c:v>
                </c:pt>
                <c:pt idx="1">
                  <c:v>44501.398200000003</c:v>
                </c:pt>
                <c:pt idx="2">
                  <c:v>2438.0551999999998</c:v>
                </c:pt>
                <c:pt idx="3">
                  <c:v>11381.3254</c:v>
                </c:pt>
                <c:pt idx="4">
                  <c:v>9432.9253000000008</c:v>
                </c:pt>
                <c:pt idx="5">
                  <c:v>9748.9105999999992</c:v>
                </c:pt>
                <c:pt idx="6">
                  <c:v>46113.510999999999</c:v>
                </c:pt>
                <c:pt idx="7">
                  <c:v>8083.9197999999997</c:v>
                </c:pt>
                <c:pt idx="8">
                  <c:v>63770.428010000003</c:v>
                </c:pt>
                <c:pt idx="9">
                  <c:v>12592.5345</c:v>
                </c:pt>
                <c:pt idx="10">
                  <c:v>11538.421</c:v>
                </c:pt>
                <c:pt idx="11">
                  <c:v>4683.0256999999992</c:v>
                </c:pt>
                <c:pt idx="12">
                  <c:v>45863.205000000002</c:v>
                </c:pt>
                <c:pt idx="13">
                  <c:v>9549.5650999999998</c:v>
                </c:pt>
                <c:pt idx="14">
                  <c:v>3693.4279999999999</c:v>
                </c:pt>
                <c:pt idx="15">
                  <c:v>42112.2356</c:v>
                </c:pt>
                <c:pt idx="16">
                  <c:v>6356.2707</c:v>
                </c:pt>
                <c:pt idx="17">
                  <c:v>8569.8618000000006</c:v>
                </c:pt>
                <c:pt idx="18">
                  <c:v>39722.746200000001</c:v>
                </c:pt>
                <c:pt idx="19">
                  <c:v>9058.7302999999993</c:v>
                </c:pt>
              </c:numCache>
            </c:numRef>
          </c:yVal>
          <c:smooth val="0"/>
          <c:extLst>
            <c:ext xmlns:c16="http://schemas.microsoft.com/office/drawing/2014/chart" uri="{C3380CC4-5D6E-409C-BE32-E72D297353CC}">
              <c16:uniqueId val="{00000000-E0D9-477E-B349-F1044E9F7318}"/>
            </c:ext>
          </c:extLst>
        </c:ser>
        <c:dLbls>
          <c:showLegendKey val="0"/>
          <c:showVal val="0"/>
          <c:showCatName val="0"/>
          <c:showSerName val="0"/>
          <c:showPercent val="0"/>
          <c:showBubbleSize val="0"/>
        </c:dLbls>
        <c:axId val="379014592"/>
        <c:axId val="379016992"/>
      </c:scatterChart>
      <c:valAx>
        <c:axId val="3790145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016992"/>
        <c:crosses val="autoZero"/>
        <c:crossBetween val="midCat"/>
      </c:valAx>
      <c:valAx>
        <c:axId val="379016992"/>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014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data Main.xlsx]Regression(Region by MIC)!PivotTable1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'Regression(Region by MIC)'!$B$3:$B$4</c:f>
              <c:strCache>
                <c:ptCount val="1"/>
                <c:pt idx="0">
                  <c:v>0</c:v>
                </c:pt>
              </c:strCache>
            </c:strRef>
          </c:tx>
          <c:spPr>
            <a:solidFill>
              <a:schemeClr val="accent1"/>
            </a:solidFill>
            <a:ln>
              <a:noFill/>
            </a:ln>
            <a:effectLst/>
          </c:spPr>
          <c:invertIfNegative val="0"/>
          <c:cat>
            <c:strRef>
              <c:f>'Regression(Region by MIC)'!$A$5:$A$9</c:f>
              <c:strCache>
                <c:ptCount val="4"/>
                <c:pt idx="0">
                  <c:v>Southeast</c:v>
                </c:pt>
                <c:pt idx="1">
                  <c:v>Northeast</c:v>
                </c:pt>
                <c:pt idx="2">
                  <c:v>Northwest</c:v>
                </c:pt>
                <c:pt idx="3">
                  <c:v>Southwest</c:v>
                </c:pt>
              </c:strCache>
            </c:strRef>
          </c:cat>
          <c:val>
            <c:numRef>
              <c:f>'Regression(Region by MIC)'!$B$5:$B$9</c:f>
              <c:numCache>
                <c:formatCode>_-[$£-809]* #,##0_-;\-[$£-809]* #,##0_-;_-[$£-809]* "-"??_-;_-@_-</c:formatCode>
                <c:ptCount val="4"/>
                <c:pt idx="0">
                  <c:v>2246649.3352999999</c:v>
                </c:pt>
                <c:pt idx="1">
                  <c:v>1709090.0106689997</c:v>
                </c:pt>
                <c:pt idx="2">
                  <c:v>1494816.9612800006</c:v>
                </c:pt>
                <c:pt idx="3">
                  <c:v>1647513.688090001</c:v>
                </c:pt>
              </c:numCache>
            </c:numRef>
          </c:val>
          <c:extLst>
            <c:ext xmlns:c16="http://schemas.microsoft.com/office/drawing/2014/chart" uri="{C3380CC4-5D6E-409C-BE32-E72D297353CC}">
              <c16:uniqueId val="{00000000-6C61-4ADF-98CC-7E2DA9F42B29}"/>
            </c:ext>
          </c:extLst>
        </c:ser>
        <c:ser>
          <c:idx val="1"/>
          <c:order val="1"/>
          <c:tx>
            <c:strRef>
              <c:f>'Regression(Region by MIC)'!$C$3:$C$4</c:f>
              <c:strCache>
                <c:ptCount val="1"/>
                <c:pt idx="0">
                  <c:v>1</c:v>
                </c:pt>
              </c:strCache>
            </c:strRef>
          </c:tx>
          <c:spPr>
            <a:solidFill>
              <a:schemeClr val="accent2"/>
            </a:solidFill>
            <a:ln>
              <a:noFill/>
            </a:ln>
            <a:effectLst/>
          </c:spPr>
          <c:invertIfNegative val="0"/>
          <c:cat>
            <c:strRef>
              <c:f>'Regression(Region by MIC)'!$A$5:$A$9</c:f>
              <c:strCache>
                <c:ptCount val="4"/>
                <c:pt idx="0">
                  <c:v>Southeast</c:v>
                </c:pt>
                <c:pt idx="1">
                  <c:v>Northeast</c:v>
                </c:pt>
                <c:pt idx="2">
                  <c:v>Northwest</c:v>
                </c:pt>
                <c:pt idx="3">
                  <c:v>Southwest</c:v>
                </c:pt>
              </c:strCache>
            </c:strRef>
          </c:cat>
          <c:val>
            <c:numRef>
              <c:f>'Regression(Region by MIC)'!$C$5:$C$9</c:f>
              <c:numCache>
                <c:formatCode>_-[$£-809]* #,##0_-;\-[$£-809]* #,##0_-;_-[$£-809]* "-"??_-;_-@_-</c:formatCode>
                <c:ptCount val="4"/>
                <c:pt idx="0">
                  <c:v>1300268.9872100004</c:v>
                </c:pt>
                <c:pt idx="1">
                  <c:v>1255885.8930000002</c:v>
                </c:pt>
                <c:pt idx="2">
                  <c:v>757038.96689000004</c:v>
                </c:pt>
                <c:pt idx="3">
                  <c:v>811705.8263500001</c:v>
                </c:pt>
              </c:numCache>
            </c:numRef>
          </c:val>
          <c:extLst>
            <c:ext xmlns:c16="http://schemas.microsoft.com/office/drawing/2014/chart" uri="{C3380CC4-5D6E-409C-BE32-E72D297353CC}">
              <c16:uniqueId val="{00000001-6C61-4ADF-98CC-7E2DA9F42B29}"/>
            </c:ext>
          </c:extLst>
        </c:ser>
        <c:ser>
          <c:idx val="2"/>
          <c:order val="2"/>
          <c:tx>
            <c:strRef>
              <c:f>'Regression(Region by MIC)'!$D$3:$D$4</c:f>
              <c:strCache>
                <c:ptCount val="1"/>
                <c:pt idx="0">
                  <c:v>2</c:v>
                </c:pt>
              </c:strCache>
            </c:strRef>
          </c:tx>
          <c:spPr>
            <a:solidFill>
              <a:schemeClr val="accent3"/>
            </a:solidFill>
            <a:ln>
              <a:noFill/>
            </a:ln>
            <a:effectLst/>
          </c:spPr>
          <c:invertIfNegative val="0"/>
          <c:cat>
            <c:strRef>
              <c:f>'Regression(Region by MIC)'!$A$5:$A$9</c:f>
              <c:strCache>
                <c:ptCount val="4"/>
                <c:pt idx="0">
                  <c:v>Southeast</c:v>
                </c:pt>
                <c:pt idx="1">
                  <c:v>Northeast</c:v>
                </c:pt>
                <c:pt idx="2">
                  <c:v>Northwest</c:v>
                </c:pt>
                <c:pt idx="3">
                  <c:v>Southwest</c:v>
                </c:pt>
              </c:strCache>
            </c:strRef>
          </c:cat>
          <c:val>
            <c:numRef>
              <c:f>'Regression(Region by MIC)'!$D$5:$D$9</c:f>
              <c:numCache>
                <c:formatCode>_-[$£-809]* #,##0_-;\-[$£-809]* #,##0_-;_-[$£-809]* "-"??_-;_-@_-</c:formatCode>
                <c:ptCount val="4"/>
                <c:pt idx="0">
                  <c:v>1038079.06113</c:v>
                </c:pt>
                <c:pt idx="1">
                  <c:v>694372.78879999998</c:v>
                </c:pt>
                <c:pt idx="2">
                  <c:v>888644.76934999984</c:v>
                </c:pt>
                <c:pt idx="3">
                  <c:v>996558.67686999973</c:v>
                </c:pt>
              </c:numCache>
            </c:numRef>
          </c:val>
          <c:extLst>
            <c:ext xmlns:c16="http://schemas.microsoft.com/office/drawing/2014/chart" uri="{C3380CC4-5D6E-409C-BE32-E72D297353CC}">
              <c16:uniqueId val="{00000002-6C61-4ADF-98CC-7E2DA9F42B29}"/>
            </c:ext>
          </c:extLst>
        </c:ser>
        <c:ser>
          <c:idx val="3"/>
          <c:order val="3"/>
          <c:tx>
            <c:strRef>
              <c:f>'Regression(Region by MIC)'!$E$3:$E$4</c:f>
              <c:strCache>
                <c:ptCount val="1"/>
                <c:pt idx="0">
                  <c:v>3</c:v>
                </c:pt>
              </c:strCache>
            </c:strRef>
          </c:tx>
          <c:spPr>
            <a:solidFill>
              <a:schemeClr val="accent4"/>
            </a:solidFill>
            <a:ln>
              <a:noFill/>
            </a:ln>
            <a:effectLst/>
          </c:spPr>
          <c:invertIfNegative val="0"/>
          <c:cat>
            <c:strRef>
              <c:f>'Regression(Region by MIC)'!$A$5:$A$9</c:f>
              <c:strCache>
                <c:ptCount val="4"/>
                <c:pt idx="0">
                  <c:v>Southeast</c:v>
                </c:pt>
                <c:pt idx="1">
                  <c:v>Northeast</c:v>
                </c:pt>
                <c:pt idx="2">
                  <c:v>Northwest</c:v>
                </c:pt>
                <c:pt idx="3">
                  <c:v>Southwest</c:v>
                </c:pt>
              </c:strCache>
            </c:strRef>
          </c:cat>
          <c:val>
            <c:numRef>
              <c:f>'Regression(Region by MIC)'!$E$5:$E$9</c:f>
              <c:numCache>
                <c:formatCode>_-[$£-809]* #,##0_-;\-[$£-809]* #,##0_-;_-[$£-809]* "-"??_-;_-@_-</c:formatCode>
                <c:ptCount val="4"/>
                <c:pt idx="0">
                  <c:v>645744.61054000014</c:v>
                </c:pt>
                <c:pt idx="1">
                  <c:v>561986.61855000001</c:v>
                </c:pt>
                <c:pt idx="2">
                  <c:v>818163.39091999992</c:v>
                </c:pt>
                <c:pt idx="3">
                  <c:v>384890.36358</c:v>
                </c:pt>
              </c:numCache>
            </c:numRef>
          </c:val>
          <c:extLst>
            <c:ext xmlns:c16="http://schemas.microsoft.com/office/drawing/2014/chart" uri="{C3380CC4-5D6E-409C-BE32-E72D297353CC}">
              <c16:uniqueId val="{00000016-6C61-4ADF-98CC-7E2DA9F42B29}"/>
            </c:ext>
          </c:extLst>
        </c:ser>
        <c:ser>
          <c:idx val="4"/>
          <c:order val="4"/>
          <c:tx>
            <c:strRef>
              <c:f>'Regression(Region by MIC)'!$F$3:$F$4</c:f>
              <c:strCache>
                <c:ptCount val="1"/>
                <c:pt idx="0">
                  <c:v>4</c:v>
                </c:pt>
              </c:strCache>
            </c:strRef>
          </c:tx>
          <c:spPr>
            <a:solidFill>
              <a:schemeClr val="accent5"/>
            </a:solidFill>
            <a:ln>
              <a:noFill/>
            </a:ln>
            <a:effectLst/>
          </c:spPr>
          <c:invertIfNegative val="0"/>
          <c:cat>
            <c:strRef>
              <c:f>'Regression(Region by MIC)'!$A$5:$A$9</c:f>
              <c:strCache>
                <c:ptCount val="4"/>
                <c:pt idx="0">
                  <c:v>Southeast</c:v>
                </c:pt>
                <c:pt idx="1">
                  <c:v>Northeast</c:v>
                </c:pt>
                <c:pt idx="2">
                  <c:v>Northwest</c:v>
                </c:pt>
                <c:pt idx="3">
                  <c:v>Southwest</c:v>
                </c:pt>
              </c:strCache>
            </c:strRef>
          </c:cat>
          <c:val>
            <c:numRef>
              <c:f>'Regression(Region by MIC)'!$F$5:$F$9</c:f>
              <c:numCache>
                <c:formatCode>_-[$£-809]* #,##0_-;\-[$£-809]* #,##0_-;_-[$£-809]* "-"??_-;_-@_-</c:formatCode>
                <c:ptCount val="4"/>
                <c:pt idx="0">
                  <c:v>72255.119860000006</c:v>
                </c:pt>
                <c:pt idx="1">
                  <c:v>101396.35184</c:v>
                </c:pt>
                <c:pt idx="2">
                  <c:v>68082.112349999996</c:v>
                </c:pt>
                <c:pt idx="3">
                  <c:v>104532.82372999999</c:v>
                </c:pt>
              </c:numCache>
            </c:numRef>
          </c:val>
          <c:extLst>
            <c:ext xmlns:c16="http://schemas.microsoft.com/office/drawing/2014/chart" uri="{C3380CC4-5D6E-409C-BE32-E72D297353CC}">
              <c16:uniqueId val="{00000017-6C61-4ADF-98CC-7E2DA9F42B29}"/>
            </c:ext>
          </c:extLst>
        </c:ser>
        <c:ser>
          <c:idx val="5"/>
          <c:order val="5"/>
          <c:tx>
            <c:strRef>
              <c:f>'Regression(Region by MIC)'!$G$3:$G$4</c:f>
              <c:strCache>
                <c:ptCount val="1"/>
                <c:pt idx="0">
                  <c:v>5</c:v>
                </c:pt>
              </c:strCache>
            </c:strRef>
          </c:tx>
          <c:spPr>
            <a:solidFill>
              <a:schemeClr val="accent6"/>
            </a:solidFill>
            <a:ln>
              <a:noFill/>
            </a:ln>
            <a:effectLst/>
          </c:spPr>
          <c:invertIfNegative val="0"/>
          <c:cat>
            <c:strRef>
              <c:f>'Regression(Region by MIC)'!$A$5:$A$9</c:f>
              <c:strCache>
                <c:ptCount val="4"/>
                <c:pt idx="0">
                  <c:v>Southeast</c:v>
                </c:pt>
                <c:pt idx="1">
                  <c:v>Northeast</c:v>
                </c:pt>
                <c:pt idx="2">
                  <c:v>Northwest</c:v>
                </c:pt>
                <c:pt idx="3">
                  <c:v>Southwest</c:v>
                </c:pt>
              </c:strCache>
            </c:strRef>
          </c:cat>
          <c:val>
            <c:numRef>
              <c:f>'Regression(Region by MIC)'!$G$5:$G$9</c:f>
              <c:numCache>
                <c:formatCode>_-[$£-809]* #,##0_-;\-[$£-809]* #,##0_-;_-[$£-809]* "-"??_-;_-@_-</c:formatCode>
                <c:ptCount val="4"/>
                <c:pt idx="0">
                  <c:v>60692.649249999995</c:v>
                </c:pt>
                <c:pt idx="1">
                  <c:v>20936.920449999998</c:v>
                </c:pt>
                <c:pt idx="2">
                  <c:v>8965.7957499999993</c:v>
                </c:pt>
                <c:pt idx="3">
                  <c:v>67553.269</c:v>
                </c:pt>
              </c:numCache>
            </c:numRef>
          </c:val>
          <c:extLst>
            <c:ext xmlns:c16="http://schemas.microsoft.com/office/drawing/2014/chart" uri="{C3380CC4-5D6E-409C-BE32-E72D297353CC}">
              <c16:uniqueId val="{00000018-6C61-4ADF-98CC-7E2DA9F42B29}"/>
            </c:ext>
          </c:extLst>
        </c:ser>
        <c:dLbls>
          <c:showLegendKey val="0"/>
          <c:showVal val="0"/>
          <c:showCatName val="0"/>
          <c:showSerName val="0"/>
          <c:showPercent val="0"/>
          <c:showBubbleSize val="0"/>
        </c:dLbls>
        <c:gapWidth val="150"/>
        <c:overlap val="100"/>
        <c:axId val="383636256"/>
        <c:axId val="375436704"/>
      </c:barChart>
      <c:catAx>
        <c:axId val="38363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36704"/>
        <c:crosses val="autoZero"/>
        <c:auto val="1"/>
        <c:lblAlgn val="ctr"/>
        <c:lblOffset val="100"/>
        <c:noMultiLvlLbl val="0"/>
      </c:catAx>
      <c:valAx>
        <c:axId val="375436704"/>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Medical Ins Charge by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'Regression(Region by MIC)'!$H$31:$H$32</c:f>
              <c:strCache>
                <c:ptCount val="2"/>
                <c:pt idx="0">
                  <c:v>Average of Medical Insurance Charges</c:v>
                </c:pt>
                <c:pt idx="1">
                  <c:v>Southeast</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'Regression(Region by MIC)'!$G$33:$G$79</c:f>
              <c:numCache>
                <c:formatCode>General</c:formatCod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numCache>
            </c:numRef>
          </c:xVal>
          <c:yVal>
            <c:numRef>
              <c:f>'Regression(Region by MIC)'!$H$33:$H$79</c:f>
              <c:numCache>
                <c:formatCode>0</c:formatCode>
                <c:ptCount val="47"/>
                <c:pt idx="0">
                  <c:v>6677.5559859459463</c:v>
                </c:pt>
                <c:pt idx="1">
                  <c:v>35570.314200000001</c:v>
                </c:pt>
                <c:pt idx="2">
                  <c:v>10213.452252499999</c:v>
                </c:pt>
                <c:pt idx="3">
                  <c:v>4056.6647585714281</c:v>
                </c:pt>
                <c:pt idx="4">
                  <c:v>20299.833287500001</c:v>
                </c:pt>
                <c:pt idx="5">
                  <c:v>9395.0514285714289</c:v>
                </c:pt>
                <c:pt idx="6">
                  <c:v>10656.494520000002</c:v>
                </c:pt>
                <c:pt idx="7">
                  <c:v>15651.834784285715</c:v>
                </c:pt>
                <c:pt idx="8">
                  <c:v>5137.6076000000012</c:v>
                </c:pt>
                <c:pt idx="9">
                  <c:v>17490.830688888891</c:v>
                </c:pt>
                <c:pt idx="10">
                  <c:v>9387.8312999999998</c:v>
                </c:pt>
                <c:pt idx="11">
                  <c:v>5993.8234857142861</c:v>
                </c:pt>
                <c:pt idx="12">
                  <c:v>16797.029989999999</c:v>
                </c:pt>
                <c:pt idx="13">
                  <c:v>6357.7210857142863</c:v>
                </c:pt>
                <c:pt idx="14">
                  <c:v>7913.7641762500007</c:v>
                </c:pt>
                <c:pt idx="15">
                  <c:v>9827.2454962499996</c:v>
                </c:pt>
                <c:pt idx="16">
                  <c:v>7272.3507499999987</c:v>
                </c:pt>
                <c:pt idx="17">
                  <c:v>7828.682733333334</c:v>
                </c:pt>
                <c:pt idx="18">
                  <c:v>14863.810799999997</c:v>
                </c:pt>
                <c:pt idx="19">
                  <c:v>21965.675771666665</c:v>
                </c:pt>
                <c:pt idx="20">
                  <c:v>10976.579028571428</c:v>
                </c:pt>
                <c:pt idx="21">
                  <c:v>9849.7862633333334</c:v>
                </c:pt>
                <c:pt idx="22">
                  <c:v>9271.8395500000006</c:v>
                </c:pt>
                <c:pt idx="23">
                  <c:v>10497.718375</c:v>
                </c:pt>
                <c:pt idx="24">
                  <c:v>17079.22155875</c:v>
                </c:pt>
                <c:pt idx="25">
                  <c:v>28860.9220025</c:v>
                </c:pt>
                <c:pt idx="26">
                  <c:v>17647.714588749997</c:v>
                </c:pt>
                <c:pt idx="27">
                  <c:v>17782.36050857143</c:v>
                </c:pt>
                <c:pt idx="28">
                  <c:v>13698.691371428573</c:v>
                </c:pt>
                <c:pt idx="29">
                  <c:v>26811.69956666667</c:v>
                </c:pt>
                <c:pt idx="30">
                  <c:v>15154.023322222223</c:v>
                </c:pt>
                <c:pt idx="31">
                  <c:v>9330.8281857142847</c:v>
                </c:pt>
                <c:pt idx="32">
                  <c:v>10951.176582857142</c:v>
                </c:pt>
                <c:pt idx="33">
                  <c:v>19158.030455555552</c:v>
                </c:pt>
                <c:pt idx="34">
                  <c:v>22361.497702857141</c:v>
                </c:pt>
                <c:pt idx="35">
                  <c:v>17403.044775714283</c:v>
                </c:pt>
                <c:pt idx="36">
                  <c:v>29947.846324285714</c:v>
                </c:pt>
                <c:pt idx="37">
                  <c:v>17513.428731428572</c:v>
                </c:pt>
                <c:pt idx="38">
                  <c:v>16967.849133333333</c:v>
                </c:pt>
                <c:pt idx="39">
                  <c:v>22261.293034999999</c:v>
                </c:pt>
                <c:pt idx="40">
                  <c:v>13768.127590000002</c:v>
                </c:pt>
                <c:pt idx="41">
                  <c:v>19387.884107500002</c:v>
                </c:pt>
                <c:pt idx="42">
                  <c:v>24170.585983333334</c:v>
                </c:pt>
                <c:pt idx="43">
                  <c:v>30238.455784000002</c:v>
                </c:pt>
                <c:pt idx="44">
                  <c:v>17950.449238333335</c:v>
                </c:pt>
                <c:pt idx="45">
                  <c:v>19645.384050000001</c:v>
                </c:pt>
                <c:pt idx="46">
                  <c:v>26134.965187499998</c:v>
                </c:pt>
              </c:numCache>
            </c:numRef>
          </c:yVal>
          <c:smooth val="0"/>
          <c:extLst>
            <c:ext xmlns:c16="http://schemas.microsoft.com/office/drawing/2014/chart" uri="{C3380CC4-5D6E-409C-BE32-E72D297353CC}">
              <c16:uniqueId val="{00000000-DEDC-4872-B48F-0A20A1C4A258}"/>
            </c:ext>
          </c:extLst>
        </c:ser>
        <c:ser>
          <c:idx val="1"/>
          <c:order val="1"/>
          <c:tx>
            <c:strRef>
              <c:f>'Regression(Region by MIC)'!$I$31:$I$32</c:f>
              <c:strCache>
                <c:ptCount val="2"/>
                <c:pt idx="0">
                  <c:v>Average of Medical Insurance Charges</c:v>
                </c:pt>
                <c:pt idx="1">
                  <c:v>Northeast</c:v>
                </c:pt>
              </c:strCache>
            </c:strRef>
          </c:tx>
          <c:spPr>
            <a:ln w="38100" cap="rnd">
              <a:noFill/>
              <a:round/>
            </a:ln>
            <a:effectLst/>
          </c:spPr>
          <c:marker>
            <c:symbol val="circle"/>
            <c:size val="5"/>
            <c:spPr>
              <a:solidFill>
                <a:schemeClr val="accent2"/>
              </a:solidFill>
              <a:ln w="9525">
                <a:solidFill>
                  <a:schemeClr val="accent2"/>
                </a:solidFill>
              </a:ln>
              <a:effectLst/>
            </c:spPr>
          </c:marker>
          <c:xVal>
            <c:numRef>
              <c:f>'Regression(Region by MIC)'!$G$33:$G$79</c:f>
              <c:numCache>
                <c:formatCode>General</c:formatCod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numCache>
            </c:numRef>
          </c:xVal>
          <c:yVal>
            <c:numRef>
              <c:f>'Regression(Region by MIC)'!$I$33:$I$79</c:f>
              <c:numCache>
                <c:formatCode>0</c:formatCode>
                <c:ptCount val="47"/>
                <c:pt idx="0">
                  <c:v>7558.7324971562475</c:v>
                </c:pt>
                <c:pt idx="2">
                  <c:v>7876.547375000001</c:v>
                </c:pt>
                <c:pt idx="3">
                  <c:v>4637.1238999999996</c:v>
                </c:pt>
                <c:pt idx="4">
                  <c:v>2952.2419642857144</c:v>
                </c:pt>
                <c:pt idx="5">
                  <c:v>20813.061505714286</c:v>
                </c:pt>
                <c:pt idx="6">
                  <c:v>17977.227958571428</c:v>
                </c:pt>
                <c:pt idx="7">
                  <c:v>8042.7138728571426</c:v>
                </c:pt>
                <c:pt idx="8">
                  <c:v>8303.7224200000001</c:v>
                </c:pt>
                <c:pt idx="9">
                  <c:v>9572.962407142857</c:v>
                </c:pt>
                <c:pt idx="10">
                  <c:v>6847.197257142856</c:v>
                </c:pt>
                <c:pt idx="11">
                  <c:v>11769.046287142857</c:v>
                </c:pt>
                <c:pt idx="12">
                  <c:v>4481.0323250000001</c:v>
                </c:pt>
                <c:pt idx="13">
                  <c:v>12737.289832857143</c:v>
                </c:pt>
                <c:pt idx="14">
                  <c:v>11660.453259999998</c:v>
                </c:pt>
                <c:pt idx="15">
                  <c:v>11798.306990000001</c:v>
                </c:pt>
                <c:pt idx="16">
                  <c:v>13062.458139999999</c:v>
                </c:pt>
                <c:pt idx="17">
                  <c:v>19466.735904999998</c:v>
                </c:pt>
                <c:pt idx="18">
                  <c:v>13739.652457142856</c:v>
                </c:pt>
                <c:pt idx="19">
                  <c:v>19480.699566666666</c:v>
                </c:pt>
                <c:pt idx="20">
                  <c:v>6603.5297666666665</c:v>
                </c:pt>
                <c:pt idx="21">
                  <c:v>14333.500075000002</c:v>
                </c:pt>
                <c:pt idx="22">
                  <c:v>13881.435478571429</c:v>
                </c:pt>
                <c:pt idx="23">
                  <c:v>14216.704223333334</c:v>
                </c:pt>
                <c:pt idx="24">
                  <c:v>11882.330416666669</c:v>
                </c:pt>
                <c:pt idx="25">
                  <c:v>17788.11843857143</c:v>
                </c:pt>
                <c:pt idx="26">
                  <c:v>20208.475289999998</c:v>
                </c:pt>
                <c:pt idx="27">
                  <c:v>12351.587567142855</c:v>
                </c:pt>
                <c:pt idx="28">
                  <c:v>13036.5137125</c:v>
                </c:pt>
                <c:pt idx="29">
                  <c:v>12970.069475714286</c:v>
                </c:pt>
                <c:pt idx="30">
                  <c:v>12167.458505714285</c:v>
                </c:pt>
                <c:pt idx="31">
                  <c:v>11543.668278571427</c:v>
                </c:pt>
                <c:pt idx="32">
                  <c:v>23324.522728571428</c:v>
                </c:pt>
                <c:pt idx="33">
                  <c:v>19988.771935714285</c:v>
                </c:pt>
                <c:pt idx="34">
                  <c:v>14502.642572857145</c:v>
                </c:pt>
                <c:pt idx="35">
                  <c:v>20132.183022857145</c:v>
                </c:pt>
                <c:pt idx="36">
                  <c:v>18493.894754285713</c:v>
                </c:pt>
                <c:pt idx="37">
                  <c:v>16784.513841666667</c:v>
                </c:pt>
                <c:pt idx="38">
                  <c:v>13392.220735714289</c:v>
                </c:pt>
                <c:pt idx="39">
                  <c:v>15810.910384285715</c:v>
                </c:pt>
                <c:pt idx="40">
                  <c:v>12478.57645</c:v>
                </c:pt>
                <c:pt idx="41">
                  <c:v>21787.622241666668</c:v>
                </c:pt>
                <c:pt idx="42">
                  <c:v>15897.064951666669</c:v>
                </c:pt>
                <c:pt idx="43">
                  <c:v>19197.72743333333</c:v>
                </c:pt>
                <c:pt idx="44">
                  <c:v>24710.057935000001</c:v>
                </c:pt>
                <c:pt idx="45">
                  <c:v>17276.232209999998</c:v>
                </c:pt>
                <c:pt idx="46">
                  <c:v>14944.0228625</c:v>
                </c:pt>
              </c:numCache>
            </c:numRef>
          </c:yVal>
          <c:smooth val="0"/>
          <c:extLst>
            <c:ext xmlns:c16="http://schemas.microsoft.com/office/drawing/2014/chart" uri="{C3380CC4-5D6E-409C-BE32-E72D297353CC}">
              <c16:uniqueId val="{00000001-DEDC-4872-B48F-0A20A1C4A258}"/>
            </c:ext>
          </c:extLst>
        </c:ser>
        <c:ser>
          <c:idx val="2"/>
          <c:order val="2"/>
          <c:tx>
            <c:strRef>
              <c:f>'Regression(Region by MIC)'!$J$31:$J$32</c:f>
              <c:strCache>
                <c:ptCount val="2"/>
                <c:pt idx="0">
                  <c:v>Average of Medical Insurance Charges</c:v>
                </c:pt>
                <c:pt idx="1">
                  <c:v>Northwest</c:v>
                </c:pt>
              </c:strCache>
            </c:strRef>
          </c:tx>
          <c:spPr>
            <a:ln w="38100" cap="rnd">
              <a:noFill/>
              <a:round/>
            </a:ln>
            <a:effectLst/>
          </c:spPr>
          <c:marker>
            <c:symbol val="circle"/>
            <c:size val="5"/>
            <c:spPr>
              <a:solidFill>
                <a:schemeClr val="accent3"/>
              </a:solidFill>
              <a:ln w="9525">
                <a:solidFill>
                  <a:schemeClr val="accent3"/>
                </a:solidFill>
              </a:ln>
              <a:effectLst/>
            </c:spPr>
          </c:marker>
          <c:xVal>
            <c:numRef>
              <c:f>'Regression(Region by MIC)'!$G$33:$G$79</c:f>
              <c:numCache>
                <c:formatCode>General</c:formatCod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numCache>
            </c:numRef>
          </c:xVal>
          <c:yVal>
            <c:numRef>
              <c:f>'Regression(Region by MIC)'!$J$33:$J$79</c:f>
              <c:numCache>
                <c:formatCode>0</c:formatCode>
                <c:ptCount val="47"/>
                <c:pt idx="1">
                  <c:v>9479.6365241176445</c:v>
                </c:pt>
                <c:pt idx="2">
                  <c:v>11198.324578571428</c:v>
                </c:pt>
                <c:pt idx="3">
                  <c:v>5830.5446599999996</c:v>
                </c:pt>
                <c:pt idx="4">
                  <c:v>7159.2799142857157</c:v>
                </c:pt>
                <c:pt idx="5">
                  <c:v>9539.4869699999999</c:v>
                </c:pt>
                <c:pt idx="6">
                  <c:v>4523.9314885714284</c:v>
                </c:pt>
                <c:pt idx="7">
                  <c:v>5222.6604428571427</c:v>
                </c:pt>
                <c:pt idx="8">
                  <c:v>3157.8143571428577</c:v>
                </c:pt>
                <c:pt idx="9">
                  <c:v>10817.373858333334</c:v>
                </c:pt>
                <c:pt idx="10">
                  <c:v>6743.0523883333326</c:v>
                </c:pt>
                <c:pt idx="11">
                  <c:v>8576.189049999999</c:v>
                </c:pt>
                <c:pt idx="12">
                  <c:v>11854.414133333334</c:v>
                </c:pt>
                <c:pt idx="13">
                  <c:v>9550.6588642857132</c:v>
                </c:pt>
                <c:pt idx="14">
                  <c:v>11068.069407142857</c:v>
                </c:pt>
                <c:pt idx="15">
                  <c:v>16428.542791666667</c:v>
                </c:pt>
                <c:pt idx="16">
                  <c:v>14090.589241666667</c:v>
                </c:pt>
                <c:pt idx="17">
                  <c:v>13636.576658333333</c:v>
                </c:pt>
                <c:pt idx="18">
                  <c:v>5517.5627749999994</c:v>
                </c:pt>
                <c:pt idx="19">
                  <c:v>6329.7076071428573</c:v>
                </c:pt>
                <c:pt idx="20">
                  <c:v>6602.2620083333341</c:v>
                </c:pt>
                <c:pt idx="21">
                  <c:v>7054.7072666666672</c:v>
                </c:pt>
                <c:pt idx="22">
                  <c:v>14924.591555714285</c:v>
                </c:pt>
                <c:pt idx="23">
                  <c:v>7131.7981714285715</c:v>
                </c:pt>
                <c:pt idx="24">
                  <c:v>13816.092515000002</c:v>
                </c:pt>
                <c:pt idx="25">
                  <c:v>13620.656270000001</c:v>
                </c:pt>
                <c:pt idx="26">
                  <c:v>12632.894485714287</c:v>
                </c:pt>
                <c:pt idx="27">
                  <c:v>22184.695757142857</c:v>
                </c:pt>
                <c:pt idx="28">
                  <c:v>15025.738407142855</c:v>
                </c:pt>
                <c:pt idx="29">
                  <c:v>14424.210466666666</c:v>
                </c:pt>
                <c:pt idx="30">
                  <c:v>17557.959030000002</c:v>
                </c:pt>
                <c:pt idx="31">
                  <c:v>11805.281264285713</c:v>
                </c:pt>
                <c:pt idx="32">
                  <c:v>12862.508362857143</c:v>
                </c:pt>
                <c:pt idx="33">
                  <c:v>12765.123916666669</c:v>
                </c:pt>
                <c:pt idx="34">
                  <c:v>25088.694616249999</c:v>
                </c:pt>
                <c:pt idx="35">
                  <c:v>15587.738792857142</c:v>
                </c:pt>
                <c:pt idx="36">
                  <c:v>13469.931108571431</c:v>
                </c:pt>
                <c:pt idx="37">
                  <c:v>14480.102075000001</c:v>
                </c:pt>
                <c:pt idx="38">
                  <c:v>19524.749966666666</c:v>
                </c:pt>
                <c:pt idx="39">
                  <c:v>16249.709514285714</c:v>
                </c:pt>
                <c:pt idx="40">
                  <c:v>17127.287078571429</c:v>
                </c:pt>
                <c:pt idx="41">
                  <c:v>15387.654709999999</c:v>
                </c:pt>
                <c:pt idx="42">
                  <c:v>22740.416334000001</c:v>
                </c:pt>
                <c:pt idx="43">
                  <c:v>18653.964816666667</c:v>
                </c:pt>
                <c:pt idx="44">
                  <c:v>19747.446691666668</c:v>
                </c:pt>
                <c:pt idx="45">
                  <c:v>16856.068541666667</c:v>
                </c:pt>
                <c:pt idx="46">
                  <c:v>20971.302894</c:v>
                </c:pt>
              </c:numCache>
            </c:numRef>
          </c:yVal>
          <c:smooth val="0"/>
          <c:extLst>
            <c:ext xmlns:c16="http://schemas.microsoft.com/office/drawing/2014/chart" uri="{C3380CC4-5D6E-409C-BE32-E72D297353CC}">
              <c16:uniqueId val="{00000002-DEDC-4872-B48F-0A20A1C4A258}"/>
            </c:ext>
          </c:extLst>
        </c:ser>
        <c:ser>
          <c:idx val="3"/>
          <c:order val="3"/>
          <c:tx>
            <c:strRef>
              <c:f>'Regression(Region by MIC)'!$K$31:$K$32</c:f>
              <c:strCache>
                <c:ptCount val="2"/>
                <c:pt idx="0">
                  <c:v>Average of Medical Insurance Charges</c:v>
                </c:pt>
                <c:pt idx="1">
                  <c:v>Southwest</c:v>
                </c:pt>
              </c:strCache>
            </c:strRef>
          </c:tx>
          <c:spPr>
            <a:ln w="38100" cap="rnd">
              <a:noFill/>
              <a:round/>
            </a:ln>
            <a:effectLst/>
          </c:spPr>
          <c:marker>
            <c:symbol val="circle"/>
            <c:size val="5"/>
            <c:spPr>
              <a:solidFill>
                <a:schemeClr val="accent4"/>
              </a:solidFill>
              <a:ln w="9525">
                <a:solidFill>
                  <a:schemeClr val="accent4"/>
                </a:solidFill>
              </a:ln>
              <a:effectLst/>
            </c:spPr>
          </c:marker>
          <c:xVal>
            <c:numRef>
              <c:f>'Regression(Region by MIC)'!$G$33:$G$79</c:f>
              <c:numCache>
                <c:formatCode>General</c:formatCod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numCache>
            </c:numRef>
          </c:xVal>
          <c:yVal>
            <c:numRef>
              <c:f>'Regression(Region by MIC)'!$K$33:$K$79</c:f>
              <c:numCache>
                <c:formatCode>0</c:formatCode>
                <c:ptCount val="47"/>
                <c:pt idx="1">
                  <c:v>7543.201623548387</c:v>
                </c:pt>
                <c:pt idx="2">
                  <c:v>10909.507503749999</c:v>
                </c:pt>
                <c:pt idx="3">
                  <c:v>4397.5239999999994</c:v>
                </c:pt>
                <c:pt idx="4">
                  <c:v>7863.7998333333335</c:v>
                </c:pt>
                <c:pt idx="5">
                  <c:v>9931.6802542857149</c:v>
                </c:pt>
                <c:pt idx="6">
                  <c:v>9434.4098814285717</c:v>
                </c:pt>
                <c:pt idx="7">
                  <c:v>10436.25214285714</c:v>
                </c:pt>
                <c:pt idx="8">
                  <c:v>7936.1568571428579</c:v>
                </c:pt>
                <c:pt idx="9">
                  <c:v>8639.8653333333332</c:v>
                </c:pt>
                <c:pt idx="10">
                  <c:v>12920.843752857143</c:v>
                </c:pt>
                <c:pt idx="11">
                  <c:v>16206.812311666667</c:v>
                </c:pt>
                <c:pt idx="12">
                  <c:v>15861.008714285714</c:v>
                </c:pt>
                <c:pt idx="13">
                  <c:v>12466.4645</c:v>
                </c:pt>
                <c:pt idx="14">
                  <c:v>6773.1569999999992</c:v>
                </c:pt>
                <c:pt idx="15">
                  <c:v>12137.014571428572</c:v>
                </c:pt>
                <c:pt idx="16">
                  <c:v>11762.412030000001</c:v>
                </c:pt>
                <c:pt idx="17">
                  <c:v>5298.2255714285711</c:v>
                </c:pt>
                <c:pt idx="18">
                  <c:v>14356.456799999996</c:v>
                </c:pt>
                <c:pt idx="19">
                  <c:v>26251.931941666666</c:v>
                </c:pt>
                <c:pt idx="20">
                  <c:v>7749.5896666666667</c:v>
                </c:pt>
                <c:pt idx="21">
                  <c:v>15289.730285714284</c:v>
                </c:pt>
                <c:pt idx="22">
                  <c:v>8406.7759459999997</c:v>
                </c:pt>
                <c:pt idx="23">
                  <c:v>6907.7621666666673</c:v>
                </c:pt>
                <c:pt idx="24">
                  <c:v>8831.9619999999977</c:v>
                </c:pt>
                <c:pt idx="25">
                  <c:v>13815.576742857142</c:v>
                </c:pt>
                <c:pt idx="26">
                  <c:v>12890.146333333332</c:v>
                </c:pt>
                <c:pt idx="27">
                  <c:v>7980.6611250000005</c:v>
                </c:pt>
                <c:pt idx="28">
                  <c:v>15796.001481428571</c:v>
                </c:pt>
                <c:pt idx="29">
                  <c:v>13332.134709999998</c:v>
                </c:pt>
                <c:pt idx="30">
                  <c:v>13313.063376666667</c:v>
                </c:pt>
                <c:pt idx="31">
                  <c:v>18104.24732857143</c:v>
                </c:pt>
                <c:pt idx="32">
                  <c:v>15532.455249999999</c:v>
                </c:pt>
                <c:pt idx="33">
                  <c:v>9407.2855714285706</c:v>
                </c:pt>
                <c:pt idx="34">
                  <c:v>10096.183285714285</c:v>
                </c:pt>
                <c:pt idx="35">
                  <c:v>10960.756428571429</c:v>
                </c:pt>
                <c:pt idx="36">
                  <c:v>13122.513714285715</c:v>
                </c:pt>
                <c:pt idx="37">
                  <c:v>15728.069440000001</c:v>
                </c:pt>
                <c:pt idx="38">
                  <c:v>11137.467428571428</c:v>
                </c:pt>
                <c:pt idx="39">
                  <c:v>11605.7865</c:v>
                </c:pt>
                <c:pt idx="40">
                  <c:v>11600.328166666666</c:v>
                </c:pt>
                <c:pt idx="41">
                  <c:v>18271.609738333336</c:v>
                </c:pt>
                <c:pt idx="42">
                  <c:v>25236.439731666669</c:v>
                </c:pt>
                <c:pt idx="43">
                  <c:v>21376.682096666667</c:v>
                </c:pt>
                <c:pt idx="44">
                  <c:v>13264.195600000001</c:v>
                </c:pt>
                <c:pt idx="45">
                  <c:v>25327.514666666666</c:v>
                </c:pt>
                <c:pt idx="46">
                  <c:v>27669.870199999998</c:v>
                </c:pt>
              </c:numCache>
            </c:numRef>
          </c:yVal>
          <c:smooth val="0"/>
          <c:extLst>
            <c:ext xmlns:c16="http://schemas.microsoft.com/office/drawing/2014/chart" uri="{C3380CC4-5D6E-409C-BE32-E72D297353CC}">
              <c16:uniqueId val="{00000003-DEDC-4872-B48F-0A20A1C4A258}"/>
            </c:ext>
          </c:extLst>
        </c:ser>
        <c:ser>
          <c:idx val="4"/>
          <c:order val="4"/>
          <c:tx>
            <c:strRef>
              <c:f>'Regression(Region by MIC)'!$L$31:$L$32</c:f>
              <c:strCache>
                <c:ptCount val="2"/>
                <c:pt idx="0">
                  <c:v>Average of Medical Insurance Charges</c:v>
                </c:pt>
                <c:pt idx="1">
                  <c:v>Grand Total</c:v>
                </c:pt>
              </c:strCache>
            </c:strRef>
          </c:tx>
          <c:spPr>
            <a:ln w="38100" cap="rnd">
              <a:noFill/>
              <a:round/>
            </a:ln>
            <a:effectLst/>
          </c:spPr>
          <c:marker>
            <c:symbol val="circle"/>
            <c:size val="5"/>
            <c:spPr>
              <a:solidFill>
                <a:schemeClr val="accent5"/>
              </a:solidFill>
              <a:ln w="9525">
                <a:solidFill>
                  <a:schemeClr val="accent5"/>
                </a:solidFill>
              </a:ln>
              <a:effectLst/>
            </c:spPr>
          </c:marker>
          <c:xVal>
            <c:numRef>
              <c:f>'Regression(Region by MIC)'!$G$33:$G$79</c:f>
              <c:numCache>
                <c:formatCode>General</c:formatCod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numCache>
            </c:numRef>
          </c:xVal>
          <c:yVal>
            <c:numRef>
              <c:f>'Regression(Region by MIC)'!$L$33:$L$79</c:f>
              <c:numCache>
                <c:formatCode>0</c:formatCode>
                <c:ptCount val="47"/>
                <c:pt idx="0">
                  <c:v>7086.2175563623196</c:v>
                </c:pt>
                <c:pt idx="1">
                  <c:v>9747.9093345588208</c:v>
                </c:pt>
                <c:pt idx="2">
                  <c:v>10159.697736206899</c:v>
                </c:pt>
                <c:pt idx="3">
                  <c:v>4730.4643296428567</c:v>
                </c:pt>
                <c:pt idx="4">
                  <c:v>10012.932801785715</c:v>
                </c:pt>
                <c:pt idx="5">
                  <c:v>12419.820039642858</c:v>
                </c:pt>
                <c:pt idx="6">
                  <c:v>10648.015962142857</c:v>
                </c:pt>
                <c:pt idx="7">
                  <c:v>9838.3653107142873</c:v>
                </c:pt>
                <c:pt idx="8">
                  <c:v>6133.8253085714296</c:v>
                </c:pt>
                <c:pt idx="9">
                  <c:v>12184.701721428573</c:v>
                </c:pt>
                <c:pt idx="10">
                  <c:v>9069.1875642857121</c:v>
                </c:pt>
                <c:pt idx="11">
                  <c:v>10430.158727037036</c:v>
                </c:pt>
                <c:pt idx="12">
                  <c:v>12719.110358148147</c:v>
                </c:pt>
                <c:pt idx="13">
                  <c:v>10196.980573333334</c:v>
                </c:pt>
                <c:pt idx="14">
                  <c:v>9220.3002907692335</c:v>
                </c:pt>
                <c:pt idx="15">
                  <c:v>12351.532987307692</c:v>
                </c:pt>
                <c:pt idx="16">
                  <c:v>11613.52812076923</c:v>
                </c:pt>
                <c:pt idx="17">
                  <c:v>11307.1820312</c:v>
                </c:pt>
                <c:pt idx="18">
                  <c:v>12204.476138000002</c:v>
                </c:pt>
                <c:pt idx="19">
                  <c:v>18019.911877199997</c:v>
                </c:pt>
                <c:pt idx="20">
                  <c:v>8102.7336739999992</c:v>
                </c:pt>
                <c:pt idx="21">
                  <c:v>11778.242945200001</c:v>
                </c:pt>
                <c:pt idx="22">
                  <c:v>11772.25131</c:v>
                </c:pt>
                <c:pt idx="23">
                  <c:v>9653.745649629629</c:v>
                </c:pt>
                <c:pt idx="24">
                  <c:v>13061.03866888889</c:v>
                </c:pt>
                <c:pt idx="25">
                  <c:v>19267.278653333335</c:v>
                </c:pt>
                <c:pt idx="26">
                  <c:v>15859.396587037036</c:v>
                </c:pt>
                <c:pt idx="27">
                  <c:v>14830.199856206895</c:v>
                </c:pt>
                <c:pt idx="28">
                  <c:v>14342.590638620686</c:v>
                </c:pt>
                <c:pt idx="29">
                  <c:v>17653.99959310345</c:v>
                </c:pt>
                <c:pt idx="30">
                  <c:v>14632.500445172413</c:v>
                </c:pt>
                <c:pt idx="31">
                  <c:v>12696.006264285714</c:v>
                </c:pt>
                <c:pt idx="32">
                  <c:v>15663.003300689654</c:v>
                </c:pt>
                <c:pt idx="33">
                  <c:v>15682.255867241382</c:v>
                </c:pt>
                <c:pt idx="34">
                  <c:v>18256.269719310345</c:v>
                </c:pt>
                <c:pt idx="35">
                  <c:v>16020.930755000005</c:v>
                </c:pt>
                <c:pt idx="36">
                  <c:v>18758.546475357147</c:v>
                </c:pt>
                <c:pt idx="37">
                  <c:v>16164.545488461539</c:v>
                </c:pt>
                <c:pt idx="38">
                  <c:v>15025.515836538463</c:v>
                </c:pt>
                <c:pt idx="39">
                  <c:v>16447.185250000002</c:v>
                </c:pt>
                <c:pt idx="40">
                  <c:v>13878.9281116</c:v>
                </c:pt>
                <c:pt idx="41">
                  <c:v>18895.869531600001</c:v>
                </c:pt>
                <c:pt idx="42">
                  <c:v>21979.418507391307</c:v>
                </c:pt>
                <c:pt idx="43">
                  <c:v>22024.457608695651</c:v>
                </c:pt>
                <c:pt idx="44">
                  <c:v>19163.856573478261</c:v>
                </c:pt>
                <c:pt idx="45">
                  <c:v>19884.998460869567</c:v>
                </c:pt>
                <c:pt idx="46">
                  <c:v>23275.530837272727</c:v>
                </c:pt>
              </c:numCache>
            </c:numRef>
          </c:yVal>
          <c:smooth val="0"/>
          <c:extLst>
            <c:ext xmlns:c16="http://schemas.microsoft.com/office/drawing/2014/chart" uri="{C3380CC4-5D6E-409C-BE32-E72D297353CC}">
              <c16:uniqueId val="{00000004-DEDC-4872-B48F-0A20A1C4A258}"/>
            </c:ext>
          </c:extLst>
        </c:ser>
        <c:dLbls>
          <c:showLegendKey val="0"/>
          <c:showVal val="0"/>
          <c:showCatName val="0"/>
          <c:showSerName val="0"/>
          <c:showPercent val="0"/>
          <c:showBubbleSize val="0"/>
        </c:dLbls>
        <c:axId val="381990784"/>
        <c:axId val="381996064"/>
      </c:scatterChart>
      <c:valAx>
        <c:axId val="381990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96064"/>
        <c:crosses val="autoZero"/>
        <c:crossBetween val="midCat"/>
      </c:valAx>
      <c:valAx>
        <c:axId val="381996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907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 of MIC by Age'!$B$1</c:f>
              <c:strCache>
                <c:ptCount val="1"/>
                <c:pt idx="0">
                  <c:v>Values</c:v>
                </c:pt>
              </c:strCache>
            </c:strRef>
          </c:tx>
          <c:spPr>
            <a:ln w="28575" cap="rnd">
              <a:solidFill>
                <a:schemeClr val="accent1"/>
              </a:solidFill>
              <a:round/>
            </a:ln>
            <a:effectLst/>
          </c:spPr>
          <c:marker>
            <c:symbol val="none"/>
          </c:marker>
          <c:val>
            <c:numRef>
              <c:f>'Forecast of MIC by Age'!$B$2:$B$60</c:f>
              <c:numCache>
                <c:formatCode>General</c:formatCode>
                <c:ptCount val="59"/>
                <c:pt idx="0">
                  <c:v>7086.2175563623196</c:v>
                </c:pt>
                <c:pt idx="1">
                  <c:v>9747.9093345588208</c:v>
                </c:pt>
                <c:pt idx="2">
                  <c:v>10159.697736206899</c:v>
                </c:pt>
                <c:pt idx="3">
                  <c:v>4730.4643296428567</c:v>
                </c:pt>
                <c:pt idx="4">
                  <c:v>10012.932801785715</c:v>
                </c:pt>
                <c:pt idx="5">
                  <c:v>12419.820039642858</c:v>
                </c:pt>
                <c:pt idx="6">
                  <c:v>10648.015962142857</c:v>
                </c:pt>
                <c:pt idx="7">
                  <c:v>9838.3653107142873</c:v>
                </c:pt>
                <c:pt idx="8">
                  <c:v>6133.8253085714296</c:v>
                </c:pt>
                <c:pt idx="9">
                  <c:v>12184.701721428573</c:v>
                </c:pt>
                <c:pt idx="10">
                  <c:v>9069.1875642857121</c:v>
                </c:pt>
                <c:pt idx="11">
                  <c:v>10430.158727037036</c:v>
                </c:pt>
                <c:pt idx="12">
                  <c:v>12719.110358148147</c:v>
                </c:pt>
                <c:pt idx="13">
                  <c:v>10196.980573333334</c:v>
                </c:pt>
                <c:pt idx="14">
                  <c:v>9220.3002907692335</c:v>
                </c:pt>
                <c:pt idx="15">
                  <c:v>12351.532987307692</c:v>
                </c:pt>
                <c:pt idx="16">
                  <c:v>11613.52812076923</c:v>
                </c:pt>
                <c:pt idx="17">
                  <c:v>11307.1820312</c:v>
                </c:pt>
                <c:pt idx="18">
                  <c:v>12204.476138000002</c:v>
                </c:pt>
                <c:pt idx="19">
                  <c:v>18019.911877199997</c:v>
                </c:pt>
                <c:pt idx="20">
                  <c:v>8102.7336739999992</c:v>
                </c:pt>
                <c:pt idx="21">
                  <c:v>11778.242945200001</c:v>
                </c:pt>
                <c:pt idx="22">
                  <c:v>11772.25131</c:v>
                </c:pt>
                <c:pt idx="23">
                  <c:v>9653.745649629629</c:v>
                </c:pt>
                <c:pt idx="24">
                  <c:v>13061.03866888889</c:v>
                </c:pt>
                <c:pt idx="25">
                  <c:v>19267.278653333335</c:v>
                </c:pt>
                <c:pt idx="26">
                  <c:v>15859.396587037036</c:v>
                </c:pt>
                <c:pt idx="27">
                  <c:v>14830.199856206895</c:v>
                </c:pt>
                <c:pt idx="28">
                  <c:v>14342.590638620686</c:v>
                </c:pt>
                <c:pt idx="29">
                  <c:v>17653.99959310345</c:v>
                </c:pt>
                <c:pt idx="30">
                  <c:v>14632.500445172413</c:v>
                </c:pt>
                <c:pt idx="31">
                  <c:v>12696.006264285714</c:v>
                </c:pt>
                <c:pt idx="32">
                  <c:v>15663.003300689654</c:v>
                </c:pt>
                <c:pt idx="33">
                  <c:v>15682.255867241382</c:v>
                </c:pt>
                <c:pt idx="34">
                  <c:v>18256.269719310345</c:v>
                </c:pt>
                <c:pt idx="35">
                  <c:v>16020.930755000005</c:v>
                </c:pt>
                <c:pt idx="36">
                  <c:v>18758.546475357147</c:v>
                </c:pt>
                <c:pt idx="37">
                  <c:v>16164.545488461539</c:v>
                </c:pt>
                <c:pt idx="38">
                  <c:v>15025.515836538463</c:v>
                </c:pt>
                <c:pt idx="39">
                  <c:v>16447.185250000002</c:v>
                </c:pt>
                <c:pt idx="40">
                  <c:v>13878.9281116</c:v>
                </c:pt>
                <c:pt idx="41">
                  <c:v>18895.869531600001</c:v>
                </c:pt>
                <c:pt idx="42">
                  <c:v>21979.418507391307</c:v>
                </c:pt>
                <c:pt idx="43">
                  <c:v>22024.457608695651</c:v>
                </c:pt>
                <c:pt idx="44">
                  <c:v>19163.856573478261</c:v>
                </c:pt>
                <c:pt idx="45">
                  <c:v>19884.998460869567</c:v>
                </c:pt>
                <c:pt idx="46">
                  <c:v>23275.530837272727</c:v>
                </c:pt>
              </c:numCache>
            </c:numRef>
          </c:val>
          <c:smooth val="0"/>
          <c:extLst>
            <c:ext xmlns:c16="http://schemas.microsoft.com/office/drawing/2014/chart" uri="{C3380CC4-5D6E-409C-BE32-E72D297353CC}">
              <c16:uniqueId val="{00000000-AE09-4006-8729-11781B28A81D}"/>
            </c:ext>
          </c:extLst>
        </c:ser>
        <c:ser>
          <c:idx val="1"/>
          <c:order val="1"/>
          <c:tx>
            <c:strRef>
              <c:f>'Forecast of MIC by Age'!$C$1</c:f>
              <c:strCache>
                <c:ptCount val="1"/>
                <c:pt idx="0">
                  <c:v>Forecast</c:v>
                </c:pt>
              </c:strCache>
            </c:strRef>
          </c:tx>
          <c:spPr>
            <a:ln w="25400" cap="rnd">
              <a:solidFill>
                <a:schemeClr val="accent2"/>
              </a:solidFill>
              <a:round/>
            </a:ln>
            <a:effectLst/>
          </c:spPr>
          <c:marker>
            <c:symbol val="none"/>
          </c:marker>
          <c:cat>
            <c:numRef>
              <c:f>'Forecast of MIC by Age'!$A$2:$A$60</c:f>
              <c:numCache>
                <c:formatCode>General</c:formatCode>
                <c:ptCount val="59"/>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numCache>
            </c:numRef>
          </c:cat>
          <c:val>
            <c:numRef>
              <c:f>'Forecast of MIC by Age'!$C$2:$C$60</c:f>
              <c:numCache>
                <c:formatCode>General</c:formatCode>
                <c:ptCount val="59"/>
                <c:pt idx="46">
                  <c:v>23275.530837272727</c:v>
                </c:pt>
                <c:pt idx="47">
                  <c:v>20018.923071098834</c:v>
                </c:pt>
                <c:pt idx="48">
                  <c:v>20298.896121448288</c:v>
                </c:pt>
                <c:pt idx="49">
                  <c:v>20578.869171797738</c:v>
                </c:pt>
                <c:pt idx="50">
                  <c:v>20858.842222147192</c:v>
                </c:pt>
                <c:pt idx="51">
                  <c:v>21138.815272496642</c:v>
                </c:pt>
                <c:pt idx="52">
                  <c:v>21418.788322846096</c:v>
                </c:pt>
                <c:pt idx="53">
                  <c:v>21698.761373195546</c:v>
                </c:pt>
                <c:pt idx="54">
                  <c:v>21978.734423545</c:v>
                </c:pt>
                <c:pt idx="55">
                  <c:v>22258.70747389445</c:v>
                </c:pt>
                <c:pt idx="56">
                  <c:v>22538.6805242439</c:v>
                </c:pt>
                <c:pt idx="57">
                  <c:v>22818.653574593354</c:v>
                </c:pt>
                <c:pt idx="58">
                  <c:v>23098.626624942808</c:v>
                </c:pt>
              </c:numCache>
            </c:numRef>
          </c:val>
          <c:smooth val="0"/>
          <c:extLst>
            <c:ext xmlns:c16="http://schemas.microsoft.com/office/drawing/2014/chart" uri="{C3380CC4-5D6E-409C-BE32-E72D297353CC}">
              <c16:uniqueId val="{00000001-AE09-4006-8729-11781B28A81D}"/>
            </c:ext>
          </c:extLst>
        </c:ser>
        <c:ser>
          <c:idx val="2"/>
          <c:order val="2"/>
          <c:tx>
            <c:strRef>
              <c:f>'Forecast of MIC by Age'!$D$1</c:f>
              <c:strCache>
                <c:ptCount val="1"/>
                <c:pt idx="0">
                  <c:v>Lower Confidence Bound</c:v>
                </c:pt>
              </c:strCache>
            </c:strRef>
          </c:tx>
          <c:spPr>
            <a:ln w="12700" cap="rnd">
              <a:solidFill>
                <a:srgbClr val="629DD1"/>
              </a:solidFill>
              <a:prstDash val="solid"/>
              <a:round/>
            </a:ln>
            <a:effectLst/>
          </c:spPr>
          <c:marker>
            <c:symbol val="none"/>
          </c:marker>
          <c:cat>
            <c:numRef>
              <c:f>'Forecast of MIC by Age'!$A$2:$A$60</c:f>
              <c:numCache>
                <c:formatCode>General</c:formatCode>
                <c:ptCount val="59"/>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numCache>
            </c:numRef>
          </c:cat>
          <c:val>
            <c:numRef>
              <c:f>'Forecast of MIC by Age'!$D$2:$D$60</c:f>
              <c:numCache>
                <c:formatCode>General</c:formatCode>
                <c:ptCount val="59"/>
                <c:pt idx="46" formatCode="0.00">
                  <c:v>23275.530837272727</c:v>
                </c:pt>
                <c:pt idx="47" formatCode="0.00">
                  <c:v>15410.645915350073</c:v>
                </c:pt>
                <c:pt idx="48" formatCode="0.00">
                  <c:v>15690.598228498984</c:v>
                </c:pt>
                <c:pt idx="49" formatCode="0.00">
                  <c:v>15970.534412944548</c:v>
                </c:pt>
                <c:pt idx="50" formatCode="0.00">
                  <c:v>16250.449860909586</c:v>
                </c:pt>
                <c:pt idx="51" formatCode="0.00">
                  <c:v>16530.339965090352</c:v>
                </c:pt>
                <c:pt idx="52" formatCode="0.00">
                  <c:v>16810.200118886845</c:v>
                </c:pt>
                <c:pt idx="53" formatCode="0.00">
                  <c:v>17090.025716679065</c:v>
                </c:pt>
                <c:pt idx="54" formatCode="0.00">
                  <c:v>17369.812154149229</c:v>
                </c:pt>
                <c:pt idx="55" formatCode="0.00">
                  <c:v>17649.5548286497</c:v>
                </c:pt>
                <c:pt idx="56" formatCode="0.00">
                  <c:v>17929.249139616688</c:v>
                </c:pt>
                <c:pt idx="57" formatCode="0.00">
                  <c:v>18208.890489029422</c:v>
                </c:pt>
                <c:pt idx="58" formatCode="0.00">
                  <c:v>18488.474281914645</c:v>
                </c:pt>
              </c:numCache>
            </c:numRef>
          </c:val>
          <c:smooth val="0"/>
          <c:extLst>
            <c:ext xmlns:c16="http://schemas.microsoft.com/office/drawing/2014/chart" uri="{C3380CC4-5D6E-409C-BE32-E72D297353CC}">
              <c16:uniqueId val="{00000002-AE09-4006-8729-11781B28A81D}"/>
            </c:ext>
          </c:extLst>
        </c:ser>
        <c:ser>
          <c:idx val="3"/>
          <c:order val="3"/>
          <c:tx>
            <c:strRef>
              <c:f>'Forecast of MIC by Age'!$E$1</c:f>
              <c:strCache>
                <c:ptCount val="1"/>
                <c:pt idx="0">
                  <c:v>Upper Confidence Bound</c:v>
                </c:pt>
              </c:strCache>
            </c:strRef>
          </c:tx>
          <c:spPr>
            <a:ln w="12700" cap="rnd">
              <a:solidFill>
                <a:srgbClr val="629DD1"/>
              </a:solidFill>
              <a:prstDash val="solid"/>
              <a:round/>
            </a:ln>
            <a:effectLst/>
          </c:spPr>
          <c:marker>
            <c:symbol val="none"/>
          </c:marker>
          <c:cat>
            <c:numRef>
              <c:f>'Forecast of MIC by Age'!$A$2:$A$60</c:f>
              <c:numCache>
                <c:formatCode>General</c:formatCode>
                <c:ptCount val="59"/>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numCache>
            </c:numRef>
          </c:cat>
          <c:val>
            <c:numRef>
              <c:f>'Forecast of MIC by Age'!$E$2:$E$60</c:f>
              <c:numCache>
                <c:formatCode>General</c:formatCode>
                <c:ptCount val="59"/>
                <c:pt idx="46" formatCode="0.00">
                  <c:v>23275.530837272727</c:v>
                </c:pt>
                <c:pt idx="47" formatCode="0.00">
                  <c:v>24627.200226847595</c:v>
                </c:pt>
                <c:pt idx="48" formatCode="0.00">
                  <c:v>24907.194014397592</c:v>
                </c:pt>
                <c:pt idx="49" formatCode="0.00">
                  <c:v>25187.203930650929</c:v>
                </c:pt>
                <c:pt idx="50" formatCode="0.00">
                  <c:v>25467.234583384798</c:v>
                </c:pt>
                <c:pt idx="51" formatCode="0.00">
                  <c:v>25747.290579902932</c:v>
                </c:pt>
                <c:pt idx="52" formatCode="0.00">
                  <c:v>26027.376526805347</c:v>
                </c:pt>
                <c:pt idx="53" formatCode="0.00">
                  <c:v>26307.497029712027</c:v>
                </c:pt>
                <c:pt idx="54" formatCode="0.00">
                  <c:v>26587.656692940771</c:v>
                </c:pt>
                <c:pt idx="55" formatCode="0.00">
                  <c:v>26867.860119139201</c:v>
                </c:pt>
                <c:pt idx="56" formatCode="0.00">
                  <c:v>27148.111908871113</c:v>
                </c:pt>
                <c:pt idx="57" formatCode="0.00">
                  <c:v>27428.416660157287</c:v>
                </c:pt>
                <c:pt idx="58" formatCode="0.00">
                  <c:v>27708.778967970971</c:v>
                </c:pt>
              </c:numCache>
            </c:numRef>
          </c:val>
          <c:smooth val="0"/>
          <c:extLst>
            <c:ext xmlns:c16="http://schemas.microsoft.com/office/drawing/2014/chart" uri="{C3380CC4-5D6E-409C-BE32-E72D297353CC}">
              <c16:uniqueId val="{00000003-AE09-4006-8729-11781B28A81D}"/>
            </c:ext>
          </c:extLst>
        </c:ser>
        <c:dLbls>
          <c:showLegendKey val="0"/>
          <c:showVal val="0"/>
          <c:showCatName val="0"/>
          <c:showSerName val="0"/>
          <c:showPercent val="0"/>
          <c:showBubbleSize val="0"/>
        </c:dLbls>
        <c:smooth val="0"/>
        <c:axId val="465569296"/>
        <c:axId val="465573616"/>
      </c:lineChart>
      <c:catAx>
        <c:axId val="46556929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573616"/>
        <c:crosses val="autoZero"/>
        <c:auto val="1"/>
        <c:lblAlgn val="ctr"/>
        <c:lblOffset val="100"/>
        <c:noMultiLvlLbl val="0"/>
      </c:catAx>
      <c:valAx>
        <c:axId val="46557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56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data Main.xlsx]Stats (Med cost by lifestyle)!PivotTable1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Medical</a:t>
            </a:r>
            <a:r>
              <a:rPr lang="en-US" baseline="0"/>
              <a:t> Ins. charge by lifestyle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'Stats (Med cost by lifestyle)'!$B$3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A6-405F-8606-25F974DA95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A6-405F-8606-25F974DA95D5}"/>
              </c:ext>
            </c:extLst>
          </c:dPt>
          <c:cat>
            <c:strRef>
              <c:f>'Stats (Med cost by lifestyle)'!$A$4:$A$6</c:f>
              <c:strCache>
                <c:ptCount val="2"/>
                <c:pt idx="0">
                  <c:v>no</c:v>
                </c:pt>
                <c:pt idx="1">
                  <c:v>yes</c:v>
                </c:pt>
              </c:strCache>
            </c:strRef>
          </c:cat>
          <c:val>
            <c:numRef>
              <c:f>'Stats (Med cost by lifestyle)'!$B$4:$B$6</c:f>
              <c:numCache>
                <c:formatCode>General</c:formatCode>
                <c:ptCount val="2"/>
                <c:pt idx="0">
                  <c:v>8434.2682978561988</c:v>
                </c:pt>
                <c:pt idx="1">
                  <c:v>32050.231831532848</c:v>
                </c:pt>
              </c:numCache>
            </c:numRef>
          </c:val>
          <c:extLst>
            <c:ext xmlns:c16="http://schemas.microsoft.com/office/drawing/2014/chart" uri="{C3380CC4-5D6E-409C-BE32-E72D297353CC}">
              <c16:uniqueId val="{00000004-2AA6-405F-8606-25F974DA95D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data Main.xlsx]Stats(BMI and MIC)!PivotTable1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Medical</a:t>
            </a:r>
            <a:r>
              <a:rPr lang="en-US" baseline="0"/>
              <a:t> Ins. charge by BMI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'Stats(BMI and MIC)'!$B$3</c:f>
              <c:strCache>
                <c:ptCount val="1"/>
                <c:pt idx="0">
                  <c:v>Total</c:v>
                </c:pt>
              </c:strCache>
            </c:strRef>
          </c:tx>
          <c:spPr>
            <a:ln w="28575" cap="rnd">
              <a:solidFill>
                <a:schemeClr val="accent1"/>
              </a:solidFill>
              <a:round/>
            </a:ln>
            <a:effectLst/>
          </c:spPr>
          <c:marker>
            <c:symbol val="none"/>
          </c:marker>
          <c:cat>
            <c:strRef>
              <c:f>'Stats(BMI and MIC)'!$A$4:$A$24</c:f>
              <c:strCache>
                <c:ptCount val="20"/>
                <c:pt idx="0">
                  <c:v>44.77</c:v>
                </c:pt>
                <c:pt idx="1">
                  <c:v>44.88</c:v>
                </c:pt>
                <c:pt idx="2">
                  <c:v>45.32</c:v>
                </c:pt>
                <c:pt idx="3">
                  <c:v>45.43</c:v>
                </c:pt>
                <c:pt idx="4">
                  <c:v>45.54</c:v>
                </c:pt>
                <c:pt idx="5">
                  <c:v>45.90</c:v>
                </c:pt>
                <c:pt idx="6">
                  <c:v>46.09</c:v>
                </c:pt>
                <c:pt idx="7">
                  <c:v>46.20</c:v>
                </c:pt>
                <c:pt idx="8">
                  <c:v>46.53</c:v>
                </c:pt>
                <c:pt idx="9">
                  <c:v>46.70</c:v>
                </c:pt>
                <c:pt idx="10">
                  <c:v>46.75</c:v>
                </c:pt>
                <c:pt idx="11">
                  <c:v>47.41</c:v>
                </c:pt>
                <c:pt idx="12">
                  <c:v>47.52</c:v>
                </c:pt>
                <c:pt idx="13">
                  <c:v>47.60</c:v>
                </c:pt>
                <c:pt idx="14">
                  <c:v>47.74</c:v>
                </c:pt>
                <c:pt idx="15">
                  <c:v>48.07</c:v>
                </c:pt>
                <c:pt idx="16">
                  <c:v>49.06</c:v>
                </c:pt>
                <c:pt idx="17">
                  <c:v>50.38</c:v>
                </c:pt>
                <c:pt idx="18">
                  <c:v>52.58</c:v>
                </c:pt>
                <c:pt idx="19">
                  <c:v>53.13</c:v>
                </c:pt>
              </c:strCache>
            </c:strRef>
          </c:cat>
          <c:val>
            <c:numRef>
              <c:f>'Stats(BMI and MIC)'!$B$4:$B$24</c:f>
              <c:numCache>
                <c:formatCode>_-[$£-809]* #,##0_-;\-[$£-809]* #,##0_-;_-[$£-809]* "-"??_-;_-@_-</c:formatCode>
                <c:ptCount val="20"/>
                <c:pt idx="0">
                  <c:v>9058.7302999999993</c:v>
                </c:pt>
                <c:pt idx="1">
                  <c:v>39722.746200000001</c:v>
                </c:pt>
                <c:pt idx="2">
                  <c:v>8569.8618000000006</c:v>
                </c:pt>
                <c:pt idx="3">
                  <c:v>6356.2707</c:v>
                </c:pt>
                <c:pt idx="4">
                  <c:v>42112.2356</c:v>
                </c:pt>
                <c:pt idx="5">
                  <c:v>3693.4279999999999</c:v>
                </c:pt>
                <c:pt idx="6">
                  <c:v>9549.5650999999998</c:v>
                </c:pt>
                <c:pt idx="7">
                  <c:v>45863.205000000002</c:v>
                </c:pt>
                <c:pt idx="8">
                  <c:v>4683.0256999999992</c:v>
                </c:pt>
                <c:pt idx="9">
                  <c:v>11538.421</c:v>
                </c:pt>
                <c:pt idx="10">
                  <c:v>12592.5345</c:v>
                </c:pt>
                <c:pt idx="11">
                  <c:v>63770.428010000003</c:v>
                </c:pt>
                <c:pt idx="12">
                  <c:v>8083.9197999999997</c:v>
                </c:pt>
                <c:pt idx="13">
                  <c:v>46113.510999999999</c:v>
                </c:pt>
                <c:pt idx="14">
                  <c:v>9748.9105999999992</c:v>
                </c:pt>
                <c:pt idx="15">
                  <c:v>9432.9253000000008</c:v>
                </c:pt>
                <c:pt idx="16">
                  <c:v>11381.3254</c:v>
                </c:pt>
                <c:pt idx="17">
                  <c:v>2438.0551999999998</c:v>
                </c:pt>
                <c:pt idx="18">
                  <c:v>44501.398200000003</c:v>
                </c:pt>
                <c:pt idx="19">
                  <c:v>1163.4627</c:v>
                </c:pt>
              </c:numCache>
            </c:numRef>
          </c:val>
          <c:smooth val="0"/>
          <c:extLst>
            <c:ext xmlns:c16="http://schemas.microsoft.com/office/drawing/2014/chart" uri="{C3380CC4-5D6E-409C-BE32-E72D297353CC}">
              <c16:uniqueId val="{00000000-44AE-4458-A5C7-0065E6E8CB89}"/>
            </c:ext>
          </c:extLst>
        </c:ser>
        <c:dLbls>
          <c:showLegendKey val="0"/>
          <c:showVal val="0"/>
          <c:showCatName val="0"/>
          <c:showSerName val="0"/>
          <c:showPercent val="0"/>
          <c:showBubbleSize val="0"/>
        </c:dLbls>
        <c:smooth val="0"/>
        <c:axId val="378144480"/>
        <c:axId val="378146880"/>
      </c:lineChart>
      <c:catAx>
        <c:axId val="37814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46880"/>
        <c:crosses val="autoZero"/>
        <c:auto val="1"/>
        <c:lblAlgn val="ctr"/>
        <c:lblOffset val="100"/>
        <c:noMultiLvlLbl val="0"/>
      </c:catAx>
      <c:valAx>
        <c:axId val="378146880"/>
        <c:scaling>
          <c:orientation val="minMax"/>
        </c:scaling>
        <c:delete val="0"/>
        <c:axPos val="l"/>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14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Scatterplot</a:t>
            </a:r>
            <a:r>
              <a:rPr lang="en-US" baseline="0"/>
              <a:t> </a:t>
            </a:r>
            <a:r>
              <a:rPr lang="en-US"/>
              <a:t>Medical Ins.</a:t>
            </a:r>
            <a:r>
              <a:rPr lang="en-US" baseline="0"/>
              <a:t> c</a:t>
            </a:r>
            <a:r>
              <a:rPr lang="en-US"/>
              <a:t>harges by BMI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'Stats(BMI and MIC)'!$E$3</c:f>
              <c:strCache>
                <c:ptCount val="1"/>
                <c:pt idx="0">
                  <c:v>Average of Medical Insurance Charges</c:v>
                </c:pt>
              </c:strCache>
            </c:strRef>
          </c:tx>
          <c:spPr>
            <a:ln w="38100" cap="rnd">
              <a:noFill/>
              <a:round/>
            </a:ln>
            <a:effectLst/>
          </c:spPr>
          <c:marker>
            <c:symbol val="circle"/>
            <c:size val="5"/>
            <c:spPr>
              <a:solidFill>
                <a:schemeClr val="accent1"/>
              </a:solidFill>
              <a:ln w="9525">
                <a:solidFill>
                  <a:schemeClr val="accent1"/>
                </a:solidFill>
              </a:ln>
              <a:effectLst/>
            </c:spPr>
          </c:marker>
          <c:xVal>
            <c:numRef>
              <c:f>'Stats(BMI and MIC)'!$D$4:$D$23</c:f>
              <c:numCache>
                <c:formatCode>0.00</c:formatCode>
                <c:ptCount val="20"/>
                <c:pt idx="0">
                  <c:v>53.13</c:v>
                </c:pt>
                <c:pt idx="1">
                  <c:v>52.58</c:v>
                </c:pt>
                <c:pt idx="2">
                  <c:v>50.38</c:v>
                </c:pt>
                <c:pt idx="3">
                  <c:v>49.06</c:v>
                </c:pt>
                <c:pt idx="4">
                  <c:v>48.07</c:v>
                </c:pt>
                <c:pt idx="5">
                  <c:v>47.74</c:v>
                </c:pt>
                <c:pt idx="6">
                  <c:v>47.6</c:v>
                </c:pt>
                <c:pt idx="7">
                  <c:v>47.52</c:v>
                </c:pt>
                <c:pt idx="8">
                  <c:v>47.41</c:v>
                </c:pt>
                <c:pt idx="9">
                  <c:v>46.75</c:v>
                </c:pt>
                <c:pt idx="10">
                  <c:v>46.7</c:v>
                </c:pt>
                <c:pt idx="11">
                  <c:v>46.53</c:v>
                </c:pt>
                <c:pt idx="12">
                  <c:v>46.2</c:v>
                </c:pt>
                <c:pt idx="13">
                  <c:v>46.09</c:v>
                </c:pt>
                <c:pt idx="14">
                  <c:v>45.9</c:v>
                </c:pt>
                <c:pt idx="15">
                  <c:v>45.54</c:v>
                </c:pt>
                <c:pt idx="16">
                  <c:v>45.43</c:v>
                </c:pt>
                <c:pt idx="17">
                  <c:v>45.32</c:v>
                </c:pt>
                <c:pt idx="18">
                  <c:v>44.88</c:v>
                </c:pt>
                <c:pt idx="19">
                  <c:v>44.77</c:v>
                </c:pt>
              </c:numCache>
            </c:numRef>
          </c:xVal>
          <c:yVal>
            <c:numRef>
              <c:f>'Stats(BMI and MIC)'!$E$4:$E$23</c:f>
              <c:numCache>
                <c:formatCode>_-[$£-809]* #,##0_-;\-[$£-809]* #,##0_-;_-[$£-809]* "-"??_-;_-@_-</c:formatCode>
                <c:ptCount val="20"/>
                <c:pt idx="0">
                  <c:v>1163.4627</c:v>
                </c:pt>
                <c:pt idx="1">
                  <c:v>44501.398200000003</c:v>
                </c:pt>
                <c:pt idx="2">
                  <c:v>2438.0551999999998</c:v>
                </c:pt>
                <c:pt idx="3">
                  <c:v>11381.3254</c:v>
                </c:pt>
                <c:pt idx="4">
                  <c:v>9432.9253000000008</c:v>
                </c:pt>
                <c:pt idx="5">
                  <c:v>9748.9105999999992</c:v>
                </c:pt>
                <c:pt idx="6">
                  <c:v>46113.510999999999</c:v>
                </c:pt>
                <c:pt idx="7">
                  <c:v>8083.9197999999997</c:v>
                </c:pt>
                <c:pt idx="8">
                  <c:v>63770.428010000003</c:v>
                </c:pt>
                <c:pt idx="9">
                  <c:v>12592.5345</c:v>
                </c:pt>
                <c:pt idx="10">
                  <c:v>11538.421</c:v>
                </c:pt>
                <c:pt idx="11">
                  <c:v>4683.0256999999992</c:v>
                </c:pt>
                <c:pt idx="12">
                  <c:v>45863.205000000002</c:v>
                </c:pt>
                <c:pt idx="13">
                  <c:v>9549.5650999999998</c:v>
                </c:pt>
                <c:pt idx="14">
                  <c:v>3693.4279999999999</c:v>
                </c:pt>
                <c:pt idx="15">
                  <c:v>42112.2356</c:v>
                </c:pt>
                <c:pt idx="16">
                  <c:v>6356.2707</c:v>
                </c:pt>
                <c:pt idx="17">
                  <c:v>8569.8618000000006</c:v>
                </c:pt>
                <c:pt idx="18">
                  <c:v>39722.746200000001</c:v>
                </c:pt>
                <c:pt idx="19">
                  <c:v>9058.7302999999993</c:v>
                </c:pt>
              </c:numCache>
            </c:numRef>
          </c:yVal>
          <c:smooth val="0"/>
          <c:extLst>
            <c:ext xmlns:c16="http://schemas.microsoft.com/office/drawing/2014/chart" uri="{C3380CC4-5D6E-409C-BE32-E72D297353CC}">
              <c16:uniqueId val="{00000000-0E56-44A0-AB88-033FA95927D6}"/>
            </c:ext>
          </c:extLst>
        </c:ser>
        <c:dLbls>
          <c:showLegendKey val="0"/>
          <c:showVal val="0"/>
          <c:showCatName val="0"/>
          <c:showSerName val="0"/>
          <c:showPercent val="0"/>
          <c:showBubbleSize val="0"/>
        </c:dLbls>
        <c:axId val="379014592"/>
        <c:axId val="379016992"/>
      </c:scatterChart>
      <c:valAx>
        <c:axId val="379014592"/>
        <c:scaling>
          <c:orientation val="minMax"/>
        </c:scaling>
        <c:delete val="0"/>
        <c:axPos val="b"/>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016992"/>
        <c:crosses val="autoZero"/>
        <c:crossBetween val="midCat"/>
      </c:valAx>
      <c:valAx>
        <c:axId val="379016992"/>
        <c:scaling>
          <c:orientation val="minMax"/>
        </c:scaling>
        <c:delete val="0"/>
        <c:axPos val="l"/>
        <c:numFmt formatCode="_-[$£-809]* #,##0_-;\-[$£-809]* #,##0_-;_-[$£-8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014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Medical Ins. charge</a:t>
            </a:r>
            <a:r>
              <a:rPr lang="en-US" baseline="0"/>
              <a:t> </a:t>
            </a:r>
            <a:r>
              <a:rPr lang="en-US"/>
              <a:t>Forecast by</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 of MIC by Age'!$B$1</c:f>
              <c:strCache>
                <c:ptCount val="1"/>
                <c:pt idx="0">
                  <c:v>Values</c:v>
                </c:pt>
              </c:strCache>
            </c:strRef>
          </c:tx>
          <c:spPr>
            <a:ln w="28575" cap="rnd">
              <a:solidFill>
                <a:schemeClr val="accent1"/>
              </a:solidFill>
              <a:round/>
            </a:ln>
            <a:effectLst/>
          </c:spPr>
          <c:marker>
            <c:symbol val="none"/>
          </c:marker>
          <c:val>
            <c:numRef>
              <c:f>'Forecast of MIC by Age'!$B$2:$B$60</c:f>
              <c:numCache>
                <c:formatCode>General</c:formatCode>
                <c:ptCount val="59"/>
                <c:pt idx="0">
                  <c:v>7086.2175563623196</c:v>
                </c:pt>
                <c:pt idx="1">
                  <c:v>9747.9093345588208</c:v>
                </c:pt>
                <c:pt idx="2">
                  <c:v>10159.697736206899</c:v>
                </c:pt>
                <c:pt idx="3">
                  <c:v>4730.4643296428567</c:v>
                </c:pt>
                <c:pt idx="4">
                  <c:v>10012.932801785715</c:v>
                </c:pt>
                <c:pt idx="5">
                  <c:v>12419.820039642858</c:v>
                </c:pt>
                <c:pt idx="6">
                  <c:v>10648.015962142857</c:v>
                </c:pt>
                <c:pt idx="7">
                  <c:v>9838.3653107142873</c:v>
                </c:pt>
                <c:pt idx="8">
                  <c:v>6133.8253085714296</c:v>
                </c:pt>
                <c:pt idx="9">
                  <c:v>12184.701721428573</c:v>
                </c:pt>
                <c:pt idx="10">
                  <c:v>9069.1875642857121</c:v>
                </c:pt>
                <c:pt idx="11">
                  <c:v>10430.158727037036</c:v>
                </c:pt>
                <c:pt idx="12">
                  <c:v>12719.110358148147</c:v>
                </c:pt>
                <c:pt idx="13">
                  <c:v>10196.980573333334</c:v>
                </c:pt>
                <c:pt idx="14">
                  <c:v>9220.3002907692335</c:v>
                </c:pt>
                <c:pt idx="15">
                  <c:v>12351.532987307692</c:v>
                </c:pt>
                <c:pt idx="16">
                  <c:v>11613.52812076923</c:v>
                </c:pt>
                <c:pt idx="17">
                  <c:v>11307.1820312</c:v>
                </c:pt>
                <c:pt idx="18">
                  <c:v>12204.476138000002</c:v>
                </c:pt>
                <c:pt idx="19">
                  <c:v>18019.911877199997</c:v>
                </c:pt>
                <c:pt idx="20">
                  <c:v>8102.7336739999992</c:v>
                </c:pt>
                <c:pt idx="21">
                  <c:v>11778.242945200001</c:v>
                </c:pt>
                <c:pt idx="22">
                  <c:v>11772.25131</c:v>
                </c:pt>
                <c:pt idx="23">
                  <c:v>9653.745649629629</c:v>
                </c:pt>
                <c:pt idx="24">
                  <c:v>13061.03866888889</c:v>
                </c:pt>
                <c:pt idx="25">
                  <c:v>19267.278653333335</c:v>
                </c:pt>
                <c:pt idx="26">
                  <c:v>15859.396587037036</c:v>
                </c:pt>
                <c:pt idx="27">
                  <c:v>14830.199856206895</c:v>
                </c:pt>
                <c:pt idx="28">
                  <c:v>14342.590638620686</c:v>
                </c:pt>
                <c:pt idx="29">
                  <c:v>17653.99959310345</c:v>
                </c:pt>
                <c:pt idx="30">
                  <c:v>14632.500445172413</c:v>
                </c:pt>
                <c:pt idx="31">
                  <c:v>12696.006264285714</c:v>
                </c:pt>
                <c:pt idx="32">
                  <c:v>15663.003300689654</c:v>
                </c:pt>
                <c:pt idx="33">
                  <c:v>15682.255867241382</c:v>
                </c:pt>
                <c:pt idx="34">
                  <c:v>18256.269719310345</c:v>
                </c:pt>
                <c:pt idx="35">
                  <c:v>16020.930755000005</c:v>
                </c:pt>
                <c:pt idx="36">
                  <c:v>18758.546475357147</c:v>
                </c:pt>
                <c:pt idx="37">
                  <c:v>16164.545488461539</c:v>
                </c:pt>
                <c:pt idx="38">
                  <c:v>15025.515836538463</c:v>
                </c:pt>
                <c:pt idx="39">
                  <c:v>16447.185250000002</c:v>
                </c:pt>
                <c:pt idx="40">
                  <c:v>13878.9281116</c:v>
                </c:pt>
                <c:pt idx="41">
                  <c:v>18895.869531600001</c:v>
                </c:pt>
                <c:pt idx="42">
                  <c:v>21979.418507391307</c:v>
                </c:pt>
                <c:pt idx="43">
                  <c:v>22024.457608695651</c:v>
                </c:pt>
                <c:pt idx="44">
                  <c:v>19163.856573478261</c:v>
                </c:pt>
                <c:pt idx="45">
                  <c:v>19884.998460869567</c:v>
                </c:pt>
                <c:pt idx="46">
                  <c:v>23275.530837272727</c:v>
                </c:pt>
              </c:numCache>
            </c:numRef>
          </c:val>
          <c:smooth val="0"/>
          <c:extLst>
            <c:ext xmlns:c16="http://schemas.microsoft.com/office/drawing/2014/chart" uri="{C3380CC4-5D6E-409C-BE32-E72D297353CC}">
              <c16:uniqueId val="{00000000-E6C8-45E1-81CE-F9C8949C25D8}"/>
            </c:ext>
          </c:extLst>
        </c:ser>
        <c:ser>
          <c:idx val="1"/>
          <c:order val="1"/>
          <c:tx>
            <c:strRef>
              <c:f>'Forecast of MIC by Age'!$C$1</c:f>
              <c:strCache>
                <c:ptCount val="1"/>
                <c:pt idx="0">
                  <c:v>Forecast</c:v>
                </c:pt>
              </c:strCache>
            </c:strRef>
          </c:tx>
          <c:spPr>
            <a:ln w="25400" cap="rnd">
              <a:solidFill>
                <a:schemeClr val="accent2"/>
              </a:solidFill>
              <a:round/>
            </a:ln>
            <a:effectLst/>
          </c:spPr>
          <c:marker>
            <c:symbol val="none"/>
          </c:marker>
          <c:cat>
            <c:numRef>
              <c:f>'Forecast of MIC by Age'!$A$2:$A$60</c:f>
              <c:numCache>
                <c:formatCode>General</c:formatCode>
                <c:ptCount val="59"/>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numCache>
            </c:numRef>
          </c:cat>
          <c:val>
            <c:numRef>
              <c:f>'Forecast of MIC by Age'!$C$2:$C$60</c:f>
              <c:numCache>
                <c:formatCode>General</c:formatCode>
                <c:ptCount val="59"/>
                <c:pt idx="46">
                  <c:v>23275.530837272727</c:v>
                </c:pt>
                <c:pt idx="47">
                  <c:v>20018.923071098834</c:v>
                </c:pt>
                <c:pt idx="48">
                  <c:v>20298.896121448288</c:v>
                </c:pt>
                <c:pt idx="49">
                  <c:v>20578.869171797738</c:v>
                </c:pt>
                <c:pt idx="50">
                  <c:v>20858.842222147192</c:v>
                </c:pt>
                <c:pt idx="51">
                  <c:v>21138.815272496642</c:v>
                </c:pt>
                <c:pt idx="52">
                  <c:v>21418.788322846096</c:v>
                </c:pt>
                <c:pt idx="53">
                  <c:v>21698.761373195546</c:v>
                </c:pt>
                <c:pt idx="54">
                  <c:v>21978.734423545</c:v>
                </c:pt>
                <c:pt idx="55">
                  <c:v>22258.70747389445</c:v>
                </c:pt>
                <c:pt idx="56">
                  <c:v>22538.6805242439</c:v>
                </c:pt>
                <c:pt idx="57">
                  <c:v>22818.653574593354</c:v>
                </c:pt>
                <c:pt idx="58">
                  <c:v>23098.626624942808</c:v>
                </c:pt>
              </c:numCache>
            </c:numRef>
          </c:val>
          <c:smooth val="0"/>
          <c:extLst>
            <c:ext xmlns:c16="http://schemas.microsoft.com/office/drawing/2014/chart" uri="{C3380CC4-5D6E-409C-BE32-E72D297353CC}">
              <c16:uniqueId val="{00000001-E6C8-45E1-81CE-F9C8949C25D8}"/>
            </c:ext>
          </c:extLst>
        </c:ser>
        <c:ser>
          <c:idx val="2"/>
          <c:order val="2"/>
          <c:tx>
            <c:strRef>
              <c:f>'Forecast of MIC by Age'!$D$1</c:f>
              <c:strCache>
                <c:ptCount val="1"/>
                <c:pt idx="0">
                  <c:v>Lower Confidence Bound</c:v>
                </c:pt>
              </c:strCache>
            </c:strRef>
          </c:tx>
          <c:spPr>
            <a:ln w="12700" cap="rnd">
              <a:solidFill>
                <a:srgbClr val="629DD1"/>
              </a:solidFill>
              <a:prstDash val="solid"/>
              <a:round/>
            </a:ln>
            <a:effectLst/>
          </c:spPr>
          <c:marker>
            <c:symbol val="none"/>
          </c:marker>
          <c:cat>
            <c:numRef>
              <c:f>'Forecast of MIC by Age'!$A$2:$A$60</c:f>
              <c:numCache>
                <c:formatCode>General</c:formatCode>
                <c:ptCount val="59"/>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numCache>
            </c:numRef>
          </c:cat>
          <c:val>
            <c:numRef>
              <c:f>'Forecast of MIC by Age'!$D$2:$D$60</c:f>
              <c:numCache>
                <c:formatCode>General</c:formatCode>
                <c:ptCount val="59"/>
                <c:pt idx="46" formatCode="0.00">
                  <c:v>23275.530837272727</c:v>
                </c:pt>
                <c:pt idx="47" formatCode="0.00">
                  <c:v>15410.645915350073</c:v>
                </c:pt>
                <c:pt idx="48" formatCode="0.00">
                  <c:v>15690.598228498984</c:v>
                </c:pt>
                <c:pt idx="49" formatCode="0.00">
                  <c:v>15970.534412944548</c:v>
                </c:pt>
                <c:pt idx="50" formatCode="0.00">
                  <c:v>16250.449860909586</c:v>
                </c:pt>
                <c:pt idx="51" formatCode="0.00">
                  <c:v>16530.339965090352</c:v>
                </c:pt>
                <c:pt idx="52" formatCode="0.00">
                  <c:v>16810.200118886845</c:v>
                </c:pt>
                <c:pt idx="53" formatCode="0.00">
                  <c:v>17090.025716679065</c:v>
                </c:pt>
                <c:pt idx="54" formatCode="0.00">
                  <c:v>17369.812154149229</c:v>
                </c:pt>
                <c:pt idx="55" formatCode="0.00">
                  <c:v>17649.5548286497</c:v>
                </c:pt>
                <c:pt idx="56" formatCode="0.00">
                  <c:v>17929.249139616688</c:v>
                </c:pt>
                <c:pt idx="57" formatCode="0.00">
                  <c:v>18208.890489029422</c:v>
                </c:pt>
                <c:pt idx="58" formatCode="0.00">
                  <c:v>18488.474281914645</c:v>
                </c:pt>
              </c:numCache>
            </c:numRef>
          </c:val>
          <c:smooth val="0"/>
          <c:extLst>
            <c:ext xmlns:c16="http://schemas.microsoft.com/office/drawing/2014/chart" uri="{C3380CC4-5D6E-409C-BE32-E72D297353CC}">
              <c16:uniqueId val="{00000002-E6C8-45E1-81CE-F9C8949C25D8}"/>
            </c:ext>
          </c:extLst>
        </c:ser>
        <c:ser>
          <c:idx val="3"/>
          <c:order val="3"/>
          <c:tx>
            <c:strRef>
              <c:f>'Forecast of MIC by Age'!$E$1</c:f>
              <c:strCache>
                <c:ptCount val="1"/>
                <c:pt idx="0">
                  <c:v>Upper Confidence Bound</c:v>
                </c:pt>
              </c:strCache>
            </c:strRef>
          </c:tx>
          <c:spPr>
            <a:ln w="12700" cap="rnd">
              <a:solidFill>
                <a:srgbClr val="629DD1"/>
              </a:solidFill>
              <a:prstDash val="solid"/>
              <a:round/>
            </a:ln>
            <a:effectLst/>
          </c:spPr>
          <c:marker>
            <c:symbol val="none"/>
          </c:marker>
          <c:cat>
            <c:numRef>
              <c:f>'Forecast of MIC by Age'!$A$2:$A$60</c:f>
              <c:numCache>
                <c:formatCode>General</c:formatCode>
                <c:ptCount val="59"/>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pt idx="53">
                  <c:v>71</c:v>
                </c:pt>
                <c:pt idx="54">
                  <c:v>72</c:v>
                </c:pt>
                <c:pt idx="55">
                  <c:v>73</c:v>
                </c:pt>
                <c:pt idx="56">
                  <c:v>74</c:v>
                </c:pt>
                <c:pt idx="57">
                  <c:v>75</c:v>
                </c:pt>
                <c:pt idx="58">
                  <c:v>76</c:v>
                </c:pt>
              </c:numCache>
            </c:numRef>
          </c:cat>
          <c:val>
            <c:numRef>
              <c:f>'Forecast of MIC by Age'!$E$2:$E$60</c:f>
              <c:numCache>
                <c:formatCode>General</c:formatCode>
                <c:ptCount val="59"/>
                <c:pt idx="46" formatCode="0.00">
                  <c:v>23275.530837272727</c:v>
                </c:pt>
                <c:pt idx="47" formatCode="0.00">
                  <c:v>24627.200226847595</c:v>
                </c:pt>
                <c:pt idx="48" formatCode="0.00">
                  <c:v>24907.194014397592</c:v>
                </c:pt>
                <c:pt idx="49" formatCode="0.00">
                  <c:v>25187.203930650929</c:v>
                </c:pt>
                <c:pt idx="50" formatCode="0.00">
                  <c:v>25467.234583384798</c:v>
                </c:pt>
                <c:pt idx="51" formatCode="0.00">
                  <c:v>25747.290579902932</c:v>
                </c:pt>
                <c:pt idx="52" formatCode="0.00">
                  <c:v>26027.376526805347</c:v>
                </c:pt>
                <c:pt idx="53" formatCode="0.00">
                  <c:v>26307.497029712027</c:v>
                </c:pt>
                <c:pt idx="54" formatCode="0.00">
                  <c:v>26587.656692940771</c:v>
                </c:pt>
                <c:pt idx="55" formatCode="0.00">
                  <c:v>26867.860119139201</c:v>
                </c:pt>
                <c:pt idx="56" formatCode="0.00">
                  <c:v>27148.111908871113</c:v>
                </c:pt>
                <c:pt idx="57" formatCode="0.00">
                  <c:v>27428.416660157287</c:v>
                </c:pt>
                <c:pt idx="58" formatCode="0.00">
                  <c:v>27708.778967970971</c:v>
                </c:pt>
              </c:numCache>
            </c:numRef>
          </c:val>
          <c:smooth val="0"/>
          <c:extLst>
            <c:ext xmlns:c16="http://schemas.microsoft.com/office/drawing/2014/chart" uri="{C3380CC4-5D6E-409C-BE32-E72D297353CC}">
              <c16:uniqueId val="{00000003-E6C8-45E1-81CE-F9C8949C25D8}"/>
            </c:ext>
          </c:extLst>
        </c:ser>
        <c:dLbls>
          <c:showLegendKey val="0"/>
          <c:showVal val="0"/>
          <c:showCatName val="0"/>
          <c:showSerName val="0"/>
          <c:showPercent val="0"/>
          <c:showBubbleSize val="0"/>
        </c:dLbls>
        <c:smooth val="0"/>
        <c:axId val="465569296"/>
        <c:axId val="465573616"/>
      </c:lineChart>
      <c:catAx>
        <c:axId val="46556929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573616"/>
        <c:crosses val="autoZero"/>
        <c:auto val="1"/>
        <c:lblAlgn val="ctr"/>
        <c:lblOffset val="100"/>
        <c:noMultiLvlLbl val="0"/>
      </c:catAx>
      <c:valAx>
        <c:axId val="465573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56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Medical Ins charge by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'Regression(Region by MIC)'!$H$31:$H$32</c:f>
              <c:strCache>
                <c:ptCount val="2"/>
                <c:pt idx="0">
                  <c:v>Average of Medical Insurance Charges</c:v>
                </c:pt>
                <c:pt idx="1">
                  <c:v>Southeast</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'Regression(Region by MIC)'!$G$33:$G$79</c:f>
              <c:numCache>
                <c:formatCode>General</c:formatCod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numCache>
            </c:numRef>
          </c:xVal>
          <c:yVal>
            <c:numRef>
              <c:f>'Regression(Region by MIC)'!$H$33:$H$79</c:f>
              <c:numCache>
                <c:formatCode>0</c:formatCode>
                <c:ptCount val="47"/>
                <c:pt idx="0">
                  <c:v>6677.5559859459463</c:v>
                </c:pt>
                <c:pt idx="1">
                  <c:v>35570.314200000001</c:v>
                </c:pt>
                <c:pt idx="2">
                  <c:v>10213.452252499999</c:v>
                </c:pt>
                <c:pt idx="3">
                  <c:v>4056.6647585714281</c:v>
                </c:pt>
                <c:pt idx="4">
                  <c:v>20299.833287500001</c:v>
                </c:pt>
                <c:pt idx="5">
                  <c:v>9395.0514285714289</c:v>
                </c:pt>
                <c:pt idx="6">
                  <c:v>10656.494520000002</c:v>
                </c:pt>
                <c:pt idx="7">
                  <c:v>15651.834784285715</c:v>
                </c:pt>
                <c:pt idx="8">
                  <c:v>5137.6076000000012</c:v>
                </c:pt>
                <c:pt idx="9">
                  <c:v>17490.830688888891</c:v>
                </c:pt>
                <c:pt idx="10">
                  <c:v>9387.8312999999998</c:v>
                </c:pt>
                <c:pt idx="11">
                  <c:v>5993.8234857142861</c:v>
                </c:pt>
                <c:pt idx="12">
                  <c:v>16797.029989999999</c:v>
                </c:pt>
                <c:pt idx="13">
                  <c:v>6357.7210857142863</c:v>
                </c:pt>
                <c:pt idx="14">
                  <c:v>7913.7641762500007</c:v>
                </c:pt>
                <c:pt idx="15">
                  <c:v>9827.2454962499996</c:v>
                </c:pt>
                <c:pt idx="16">
                  <c:v>7272.3507499999987</c:v>
                </c:pt>
                <c:pt idx="17">
                  <c:v>7828.682733333334</c:v>
                </c:pt>
                <c:pt idx="18">
                  <c:v>14863.810799999997</c:v>
                </c:pt>
                <c:pt idx="19">
                  <c:v>21965.675771666665</c:v>
                </c:pt>
                <c:pt idx="20">
                  <c:v>10976.579028571428</c:v>
                </c:pt>
                <c:pt idx="21">
                  <c:v>9849.7862633333334</c:v>
                </c:pt>
                <c:pt idx="22">
                  <c:v>9271.8395500000006</c:v>
                </c:pt>
                <c:pt idx="23">
                  <c:v>10497.718375</c:v>
                </c:pt>
                <c:pt idx="24">
                  <c:v>17079.22155875</c:v>
                </c:pt>
                <c:pt idx="25">
                  <c:v>28860.9220025</c:v>
                </c:pt>
                <c:pt idx="26">
                  <c:v>17647.714588749997</c:v>
                </c:pt>
                <c:pt idx="27">
                  <c:v>17782.36050857143</c:v>
                </c:pt>
                <c:pt idx="28">
                  <c:v>13698.691371428573</c:v>
                </c:pt>
                <c:pt idx="29">
                  <c:v>26811.69956666667</c:v>
                </c:pt>
                <c:pt idx="30">
                  <c:v>15154.023322222223</c:v>
                </c:pt>
                <c:pt idx="31">
                  <c:v>9330.8281857142847</c:v>
                </c:pt>
                <c:pt idx="32">
                  <c:v>10951.176582857142</c:v>
                </c:pt>
                <c:pt idx="33">
                  <c:v>19158.030455555552</c:v>
                </c:pt>
                <c:pt idx="34">
                  <c:v>22361.497702857141</c:v>
                </c:pt>
                <c:pt idx="35">
                  <c:v>17403.044775714283</c:v>
                </c:pt>
                <c:pt idx="36">
                  <c:v>29947.846324285714</c:v>
                </c:pt>
                <c:pt idx="37">
                  <c:v>17513.428731428572</c:v>
                </c:pt>
                <c:pt idx="38">
                  <c:v>16967.849133333333</c:v>
                </c:pt>
                <c:pt idx="39">
                  <c:v>22261.293034999999</c:v>
                </c:pt>
                <c:pt idx="40">
                  <c:v>13768.127590000002</c:v>
                </c:pt>
                <c:pt idx="41">
                  <c:v>19387.884107500002</c:v>
                </c:pt>
                <c:pt idx="42">
                  <c:v>24170.585983333334</c:v>
                </c:pt>
                <c:pt idx="43">
                  <c:v>30238.455784000002</c:v>
                </c:pt>
                <c:pt idx="44">
                  <c:v>17950.449238333335</c:v>
                </c:pt>
                <c:pt idx="45">
                  <c:v>19645.384050000001</c:v>
                </c:pt>
                <c:pt idx="46">
                  <c:v>26134.965187499998</c:v>
                </c:pt>
              </c:numCache>
            </c:numRef>
          </c:yVal>
          <c:smooth val="0"/>
          <c:extLst>
            <c:ext xmlns:c16="http://schemas.microsoft.com/office/drawing/2014/chart" uri="{C3380CC4-5D6E-409C-BE32-E72D297353CC}">
              <c16:uniqueId val="{00000001-95C4-4682-83AB-7399F06413DD}"/>
            </c:ext>
          </c:extLst>
        </c:ser>
        <c:ser>
          <c:idx val="1"/>
          <c:order val="1"/>
          <c:tx>
            <c:strRef>
              <c:f>'Regression(Region by MIC)'!$I$31:$I$32</c:f>
              <c:strCache>
                <c:ptCount val="2"/>
                <c:pt idx="0">
                  <c:v>Average of Medical Insurance Charges</c:v>
                </c:pt>
                <c:pt idx="1">
                  <c:v>Northeast</c:v>
                </c:pt>
              </c:strCache>
            </c:strRef>
          </c:tx>
          <c:spPr>
            <a:ln w="38100" cap="rnd">
              <a:noFill/>
              <a:round/>
            </a:ln>
            <a:effectLst/>
          </c:spPr>
          <c:marker>
            <c:symbol val="circle"/>
            <c:size val="5"/>
            <c:spPr>
              <a:solidFill>
                <a:schemeClr val="accent2"/>
              </a:solidFill>
              <a:ln w="9525">
                <a:solidFill>
                  <a:schemeClr val="accent2"/>
                </a:solidFill>
              </a:ln>
              <a:effectLst/>
            </c:spPr>
          </c:marker>
          <c:xVal>
            <c:numRef>
              <c:f>'Regression(Region by MIC)'!$G$33:$G$79</c:f>
              <c:numCache>
                <c:formatCode>General</c:formatCod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numCache>
            </c:numRef>
          </c:xVal>
          <c:yVal>
            <c:numRef>
              <c:f>'Regression(Region by MIC)'!$I$33:$I$79</c:f>
              <c:numCache>
                <c:formatCode>0</c:formatCode>
                <c:ptCount val="47"/>
                <c:pt idx="0">
                  <c:v>7558.7324971562475</c:v>
                </c:pt>
                <c:pt idx="2">
                  <c:v>7876.547375000001</c:v>
                </c:pt>
                <c:pt idx="3">
                  <c:v>4637.1238999999996</c:v>
                </c:pt>
                <c:pt idx="4">
                  <c:v>2952.2419642857144</c:v>
                </c:pt>
                <c:pt idx="5">
                  <c:v>20813.061505714286</c:v>
                </c:pt>
                <c:pt idx="6">
                  <c:v>17977.227958571428</c:v>
                </c:pt>
                <c:pt idx="7">
                  <c:v>8042.7138728571426</c:v>
                </c:pt>
                <c:pt idx="8">
                  <c:v>8303.7224200000001</c:v>
                </c:pt>
                <c:pt idx="9">
                  <c:v>9572.962407142857</c:v>
                </c:pt>
                <c:pt idx="10">
                  <c:v>6847.197257142856</c:v>
                </c:pt>
                <c:pt idx="11">
                  <c:v>11769.046287142857</c:v>
                </c:pt>
                <c:pt idx="12">
                  <c:v>4481.0323250000001</c:v>
                </c:pt>
                <c:pt idx="13">
                  <c:v>12737.289832857143</c:v>
                </c:pt>
                <c:pt idx="14">
                  <c:v>11660.453259999998</c:v>
                </c:pt>
                <c:pt idx="15">
                  <c:v>11798.306990000001</c:v>
                </c:pt>
                <c:pt idx="16">
                  <c:v>13062.458139999999</c:v>
                </c:pt>
                <c:pt idx="17">
                  <c:v>19466.735904999998</c:v>
                </c:pt>
                <c:pt idx="18">
                  <c:v>13739.652457142856</c:v>
                </c:pt>
                <c:pt idx="19">
                  <c:v>19480.699566666666</c:v>
                </c:pt>
                <c:pt idx="20">
                  <c:v>6603.5297666666665</c:v>
                </c:pt>
                <c:pt idx="21">
                  <c:v>14333.500075000002</c:v>
                </c:pt>
                <c:pt idx="22">
                  <c:v>13881.435478571429</c:v>
                </c:pt>
                <c:pt idx="23">
                  <c:v>14216.704223333334</c:v>
                </c:pt>
                <c:pt idx="24">
                  <c:v>11882.330416666669</c:v>
                </c:pt>
                <c:pt idx="25">
                  <c:v>17788.11843857143</c:v>
                </c:pt>
                <c:pt idx="26">
                  <c:v>20208.475289999998</c:v>
                </c:pt>
                <c:pt idx="27">
                  <c:v>12351.587567142855</c:v>
                </c:pt>
                <c:pt idx="28">
                  <c:v>13036.5137125</c:v>
                </c:pt>
                <c:pt idx="29">
                  <c:v>12970.069475714286</c:v>
                </c:pt>
                <c:pt idx="30">
                  <c:v>12167.458505714285</c:v>
                </c:pt>
                <c:pt idx="31">
                  <c:v>11543.668278571427</c:v>
                </c:pt>
                <c:pt idx="32">
                  <c:v>23324.522728571428</c:v>
                </c:pt>
                <c:pt idx="33">
                  <c:v>19988.771935714285</c:v>
                </c:pt>
                <c:pt idx="34">
                  <c:v>14502.642572857145</c:v>
                </c:pt>
                <c:pt idx="35">
                  <c:v>20132.183022857145</c:v>
                </c:pt>
                <c:pt idx="36">
                  <c:v>18493.894754285713</c:v>
                </c:pt>
                <c:pt idx="37">
                  <c:v>16784.513841666667</c:v>
                </c:pt>
                <c:pt idx="38">
                  <c:v>13392.220735714289</c:v>
                </c:pt>
                <c:pt idx="39">
                  <c:v>15810.910384285715</c:v>
                </c:pt>
                <c:pt idx="40">
                  <c:v>12478.57645</c:v>
                </c:pt>
                <c:pt idx="41">
                  <c:v>21787.622241666668</c:v>
                </c:pt>
                <c:pt idx="42">
                  <c:v>15897.064951666669</c:v>
                </c:pt>
                <c:pt idx="43">
                  <c:v>19197.72743333333</c:v>
                </c:pt>
                <c:pt idx="44">
                  <c:v>24710.057935000001</c:v>
                </c:pt>
                <c:pt idx="45">
                  <c:v>17276.232209999998</c:v>
                </c:pt>
                <c:pt idx="46">
                  <c:v>14944.0228625</c:v>
                </c:pt>
              </c:numCache>
            </c:numRef>
          </c:yVal>
          <c:smooth val="0"/>
          <c:extLst>
            <c:ext xmlns:c16="http://schemas.microsoft.com/office/drawing/2014/chart" uri="{C3380CC4-5D6E-409C-BE32-E72D297353CC}">
              <c16:uniqueId val="{00000002-95C4-4682-83AB-7399F06413DD}"/>
            </c:ext>
          </c:extLst>
        </c:ser>
        <c:ser>
          <c:idx val="2"/>
          <c:order val="2"/>
          <c:tx>
            <c:strRef>
              <c:f>'Regression(Region by MIC)'!$J$31:$J$32</c:f>
              <c:strCache>
                <c:ptCount val="2"/>
                <c:pt idx="0">
                  <c:v>Average of Medical Insurance Charges</c:v>
                </c:pt>
                <c:pt idx="1">
                  <c:v>Northwest</c:v>
                </c:pt>
              </c:strCache>
            </c:strRef>
          </c:tx>
          <c:spPr>
            <a:ln w="38100" cap="rnd">
              <a:noFill/>
              <a:round/>
            </a:ln>
            <a:effectLst/>
          </c:spPr>
          <c:marker>
            <c:symbol val="circle"/>
            <c:size val="5"/>
            <c:spPr>
              <a:solidFill>
                <a:schemeClr val="accent3"/>
              </a:solidFill>
              <a:ln w="9525">
                <a:solidFill>
                  <a:schemeClr val="accent3"/>
                </a:solidFill>
              </a:ln>
              <a:effectLst/>
            </c:spPr>
          </c:marker>
          <c:xVal>
            <c:numRef>
              <c:f>'Regression(Region by MIC)'!$G$33:$G$79</c:f>
              <c:numCache>
                <c:formatCode>General</c:formatCod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numCache>
            </c:numRef>
          </c:xVal>
          <c:yVal>
            <c:numRef>
              <c:f>'Regression(Region by MIC)'!$J$33:$J$79</c:f>
              <c:numCache>
                <c:formatCode>0</c:formatCode>
                <c:ptCount val="47"/>
                <c:pt idx="1">
                  <c:v>9479.6365241176445</c:v>
                </c:pt>
                <c:pt idx="2">
                  <c:v>11198.324578571428</c:v>
                </c:pt>
                <c:pt idx="3">
                  <c:v>5830.5446599999996</c:v>
                </c:pt>
                <c:pt idx="4">
                  <c:v>7159.2799142857157</c:v>
                </c:pt>
                <c:pt idx="5">
                  <c:v>9539.4869699999999</c:v>
                </c:pt>
                <c:pt idx="6">
                  <c:v>4523.9314885714284</c:v>
                </c:pt>
                <c:pt idx="7">
                  <c:v>5222.6604428571427</c:v>
                </c:pt>
                <c:pt idx="8">
                  <c:v>3157.8143571428577</c:v>
                </c:pt>
                <c:pt idx="9">
                  <c:v>10817.373858333334</c:v>
                </c:pt>
                <c:pt idx="10">
                  <c:v>6743.0523883333326</c:v>
                </c:pt>
                <c:pt idx="11">
                  <c:v>8576.189049999999</c:v>
                </c:pt>
                <c:pt idx="12">
                  <c:v>11854.414133333334</c:v>
                </c:pt>
                <c:pt idx="13">
                  <c:v>9550.6588642857132</c:v>
                </c:pt>
                <c:pt idx="14">
                  <c:v>11068.069407142857</c:v>
                </c:pt>
                <c:pt idx="15">
                  <c:v>16428.542791666667</c:v>
                </c:pt>
                <c:pt idx="16">
                  <c:v>14090.589241666667</c:v>
                </c:pt>
                <c:pt idx="17">
                  <c:v>13636.576658333333</c:v>
                </c:pt>
                <c:pt idx="18">
                  <c:v>5517.5627749999994</c:v>
                </c:pt>
                <c:pt idx="19">
                  <c:v>6329.7076071428573</c:v>
                </c:pt>
                <c:pt idx="20">
                  <c:v>6602.2620083333341</c:v>
                </c:pt>
                <c:pt idx="21">
                  <c:v>7054.7072666666672</c:v>
                </c:pt>
                <c:pt idx="22">
                  <c:v>14924.591555714285</c:v>
                </c:pt>
                <c:pt idx="23">
                  <c:v>7131.7981714285715</c:v>
                </c:pt>
                <c:pt idx="24">
                  <c:v>13816.092515000002</c:v>
                </c:pt>
                <c:pt idx="25">
                  <c:v>13620.656270000001</c:v>
                </c:pt>
                <c:pt idx="26">
                  <c:v>12632.894485714287</c:v>
                </c:pt>
                <c:pt idx="27">
                  <c:v>22184.695757142857</c:v>
                </c:pt>
                <c:pt idx="28">
                  <c:v>15025.738407142855</c:v>
                </c:pt>
                <c:pt idx="29">
                  <c:v>14424.210466666666</c:v>
                </c:pt>
                <c:pt idx="30">
                  <c:v>17557.959030000002</c:v>
                </c:pt>
                <c:pt idx="31">
                  <c:v>11805.281264285713</c:v>
                </c:pt>
                <c:pt idx="32">
                  <c:v>12862.508362857143</c:v>
                </c:pt>
                <c:pt idx="33">
                  <c:v>12765.123916666669</c:v>
                </c:pt>
                <c:pt idx="34">
                  <c:v>25088.694616249999</c:v>
                </c:pt>
                <c:pt idx="35">
                  <c:v>15587.738792857142</c:v>
                </c:pt>
                <c:pt idx="36">
                  <c:v>13469.931108571431</c:v>
                </c:pt>
                <c:pt idx="37">
                  <c:v>14480.102075000001</c:v>
                </c:pt>
                <c:pt idx="38">
                  <c:v>19524.749966666666</c:v>
                </c:pt>
                <c:pt idx="39">
                  <c:v>16249.709514285714</c:v>
                </c:pt>
                <c:pt idx="40">
                  <c:v>17127.287078571429</c:v>
                </c:pt>
                <c:pt idx="41">
                  <c:v>15387.654709999999</c:v>
                </c:pt>
                <c:pt idx="42">
                  <c:v>22740.416334000001</c:v>
                </c:pt>
                <c:pt idx="43">
                  <c:v>18653.964816666667</c:v>
                </c:pt>
                <c:pt idx="44">
                  <c:v>19747.446691666668</c:v>
                </c:pt>
                <c:pt idx="45">
                  <c:v>16856.068541666667</c:v>
                </c:pt>
                <c:pt idx="46">
                  <c:v>20971.302894</c:v>
                </c:pt>
              </c:numCache>
            </c:numRef>
          </c:yVal>
          <c:smooth val="0"/>
          <c:extLst>
            <c:ext xmlns:c16="http://schemas.microsoft.com/office/drawing/2014/chart" uri="{C3380CC4-5D6E-409C-BE32-E72D297353CC}">
              <c16:uniqueId val="{00000003-95C4-4682-83AB-7399F06413DD}"/>
            </c:ext>
          </c:extLst>
        </c:ser>
        <c:ser>
          <c:idx val="3"/>
          <c:order val="3"/>
          <c:tx>
            <c:strRef>
              <c:f>'Regression(Region by MIC)'!$K$31:$K$32</c:f>
              <c:strCache>
                <c:ptCount val="2"/>
                <c:pt idx="0">
                  <c:v>Average of Medical Insurance Charges</c:v>
                </c:pt>
                <c:pt idx="1">
                  <c:v>Southwest</c:v>
                </c:pt>
              </c:strCache>
            </c:strRef>
          </c:tx>
          <c:spPr>
            <a:ln w="38100" cap="rnd">
              <a:noFill/>
              <a:round/>
            </a:ln>
            <a:effectLst/>
          </c:spPr>
          <c:marker>
            <c:symbol val="circle"/>
            <c:size val="5"/>
            <c:spPr>
              <a:solidFill>
                <a:schemeClr val="accent4"/>
              </a:solidFill>
              <a:ln w="9525">
                <a:solidFill>
                  <a:schemeClr val="accent4"/>
                </a:solidFill>
              </a:ln>
              <a:effectLst/>
            </c:spPr>
          </c:marker>
          <c:xVal>
            <c:numRef>
              <c:f>'Regression(Region by MIC)'!$G$33:$G$79</c:f>
              <c:numCache>
                <c:formatCode>General</c:formatCod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numCache>
            </c:numRef>
          </c:xVal>
          <c:yVal>
            <c:numRef>
              <c:f>'Regression(Region by MIC)'!$K$33:$K$79</c:f>
              <c:numCache>
                <c:formatCode>0</c:formatCode>
                <c:ptCount val="47"/>
                <c:pt idx="1">
                  <c:v>7543.201623548387</c:v>
                </c:pt>
                <c:pt idx="2">
                  <c:v>10909.507503749999</c:v>
                </c:pt>
                <c:pt idx="3">
                  <c:v>4397.5239999999994</c:v>
                </c:pt>
                <c:pt idx="4">
                  <c:v>7863.7998333333335</c:v>
                </c:pt>
                <c:pt idx="5">
                  <c:v>9931.6802542857149</c:v>
                </c:pt>
                <c:pt idx="6">
                  <c:v>9434.4098814285717</c:v>
                </c:pt>
                <c:pt idx="7">
                  <c:v>10436.25214285714</c:v>
                </c:pt>
                <c:pt idx="8">
                  <c:v>7936.1568571428579</c:v>
                </c:pt>
                <c:pt idx="9">
                  <c:v>8639.8653333333332</c:v>
                </c:pt>
                <c:pt idx="10">
                  <c:v>12920.843752857143</c:v>
                </c:pt>
                <c:pt idx="11">
                  <c:v>16206.812311666667</c:v>
                </c:pt>
                <c:pt idx="12">
                  <c:v>15861.008714285714</c:v>
                </c:pt>
                <c:pt idx="13">
                  <c:v>12466.4645</c:v>
                </c:pt>
                <c:pt idx="14">
                  <c:v>6773.1569999999992</c:v>
                </c:pt>
                <c:pt idx="15">
                  <c:v>12137.014571428572</c:v>
                </c:pt>
                <c:pt idx="16">
                  <c:v>11762.412030000001</c:v>
                </c:pt>
                <c:pt idx="17">
                  <c:v>5298.2255714285711</c:v>
                </c:pt>
                <c:pt idx="18">
                  <c:v>14356.456799999996</c:v>
                </c:pt>
                <c:pt idx="19">
                  <c:v>26251.931941666666</c:v>
                </c:pt>
                <c:pt idx="20">
                  <c:v>7749.5896666666667</c:v>
                </c:pt>
                <c:pt idx="21">
                  <c:v>15289.730285714284</c:v>
                </c:pt>
                <c:pt idx="22">
                  <c:v>8406.7759459999997</c:v>
                </c:pt>
                <c:pt idx="23">
                  <c:v>6907.7621666666673</c:v>
                </c:pt>
                <c:pt idx="24">
                  <c:v>8831.9619999999977</c:v>
                </c:pt>
                <c:pt idx="25">
                  <c:v>13815.576742857142</c:v>
                </c:pt>
                <c:pt idx="26">
                  <c:v>12890.146333333332</c:v>
                </c:pt>
                <c:pt idx="27">
                  <c:v>7980.6611250000005</c:v>
                </c:pt>
                <c:pt idx="28">
                  <c:v>15796.001481428571</c:v>
                </c:pt>
                <c:pt idx="29">
                  <c:v>13332.134709999998</c:v>
                </c:pt>
                <c:pt idx="30">
                  <c:v>13313.063376666667</c:v>
                </c:pt>
                <c:pt idx="31">
                  <c:v>18104.24732857143</c:v>
                </c:pt>
                <c:pt idx="32">
                  <c:v>15532.455249999999</c:v>
                </c:pt>
                <c:pt idx="33">
                  <c:v>9407.2855714285706</c:v>
                </c:pt>
                <c:pt idx="34">
                  <c:v>10096.183285714285</c:v>
                </c:pt>
                <c:pt idx="35">
                  <c:v>10960.756428571429</c:v>
                </c:pt>
                <c:pt idx="36">
                  <c:v>13122.513714285715</c:v>
                </c:pt>
                <c:pt idx="37">
                  <c:v>15728.069440000001</c:v>
                </c:pt>
                <c:pt idx="38">
                  <c:v>11137.467428571428</c:v>
                </c:pt>
                <c:pt idx="39">
                  <c:v>11605.7865</c:v>
                </c:pt>
                <c:pt idx="40">
                  <c:v>11600.328166666666</c:v>
                </c:pt>
                <c:pt idx="41">
                  <c:v>18271.609738333336</c:v>
                </c:pt>
                <c:pt idx="42">
                  <c:v>25236.439731666669</c:v>
                </c:pt>
                <c:pt idx="43">
                  <c:v>21376.682096666667</c:v>
                </c:pt>
                <c:pt idx="44">
                  <c:v>13264.195600000001</c:v>
                </c:pt>
                <c:pt idx="45">
                  <c:v>25327.514666666666</c:v>
                </c:pt>
                <c:pt idx="46">
                  <c:v>27669.870199999998</c:v>
                </c:pt>
              </c:numCache>
            </c:numRef>
          </c:yVal>
          <c:smooth val="0"/>
          <c:extLst>
            <c:ext xmlns:c16="http://schemas.microsoft.com/office/drawing/2014/chart" uri="{C3380CC4-5D6E-409C-BE32-E72D297353CC}">
              <c16:uniqueId val="{00000004-95C4-4682-83AB-7399F06413DD}"/>
            </c:ext>
          </c:extLst>
        </c:ser>
        <c:ser>
          <c:idx val="4"/>
          <c:order val="4"/>
          <c:tx>
            <c:strRef>
              <c:f>'Regression(Region by MIC)'!$L$31:$L$32</c:f>
              <c:strCache>
                <c:ptCount val="2"/>
                <c:pt idx="0">
                  <c:v>Average of Medical Insurance Charges</c:v>
                </c:pt>
                <c:pt idx="1">
                  <c:v>Grand Total</c:v>
                </c:pt>
              </c:strCache>
            </c:strRef>
          </c:tx>
          <c:spPr>
            <a:ln w="38100" cap="rnd">
              <a:noFill/>
              <a:round/>
            </a:ln>
            <a:effectLst/>
          </c:spPr>
          <c:marker>
            <c:symbol val="circle"/>
            <c:size val="5"/>
            <c:spPr>
              <a:solidFill>
                <a:schemeClr val="accent5"/>
              </a:solidFill>
              <a:ln w="9525">
                <a:solidFill>
                  <a:schemeClr val="accent5"/>
                </a:solidFill>
              </a:ln>
              <a:effectLst/>
            </c:spPr>
          </c:marker>
          <c:xVal>
            <c:numRef>
              <c:f>'Regression(Region by MIC)'!$G$33:$G$79</c:f>
              <c:numCache>
                <c:formatCode>General</c:formatCod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numCache>
            </c:numRef>
          </c:xVal>
          <c:yVal>
            <c:numRef>
              <c:f>'Regression(Region by MIC)'!$L$33:$L$79</c:f>
              <c:numCache>
                <c:formatCode>0</c:formatCode>
                <c:ptCount val="47"/>
                <c:pt idx="0">
                  <c:v>7086.2175563623196</c:v>
                </c:pt>
                <c:pt idx="1">
                  <c:v>9747.9093345588208</c:v>
                </c:pt>
                <c:pt idx="2">
                  <c:v>10159.697736206899</c:v>
                </c:pt>
                <c:pt idx="3">
                  <c:v>4730.4643296428567</c:v>
                </c:pt>
                <c:pt idx="4">
                  <c:v>10012.932801785715</c:v>
                </c:pt>
                <c:pt idx="5">
                  <c:v>12419.820039642858</c:v>
                </c:pt>
                <c:pt idx="6">
                  <c:v>10648.015962142857</c:v>
                </c:pt>
                <c:pt idx="7">
                  <c:v>9838.3653107142873</c:v>
                </c:pt>
                <c:pt idx="8">
                  <c:v>6133.8253085714296</c:v>
                </c:pt>
                <c:pt idx="9">
                  <c:v>12184.701721428573</c:v>
                </c:pt>
                <c:pt idx="10">
                  <c:v>9069.1875642857121</c:v>
                </c:pt>
                <c:pt idx="11">
                  <c:v>10430.158727037036</c:v>
                </c:pt>
                <c:pt idx="12">
                  <c:v>12719.110358148147</c:v>
                </c:pt>
                <c:pt idx="13">
                  <c:v>10196.980573333334</c:v>
                </c:pt>
                <c:pt idx="14">
                  <c:v>9220.3002907692335</c:v>
                </c:pt>
                <c:pt idx="15">
                  <c:v>12351.532987307692</c:v>
                </c:pt>
                <c:pt idx="16">
                  <c:v>11613.52812076923</c:v>
                </c:pt>
                <c:pt idx="17">
                  <c:v>11307.1820312</c:v>
                </c:pt>
                <c:pt idx="18">
                  <c:v>12204.476138000002</c:v>
                </c:pt>
                <c:pt idx="19">
                  <c:v>18019.911877199997</c:v>
                </c:pt>
                <c:pt idx="20">
                  <c:v>8102.7336739999992</c:v>
                </c:pt>
                <c:pt idx="21">
                  <c:v>11778.242945200001</c:v>
                </c:pt>
                <c:pt idx="22">
                  <c:v>11772.25131</c:v>
                </c:pt>
                <c:pt idx="23">
                  <c:v>9653.745649629629</c:v>
                </c:pt>
                <c:pt idx="24">
                  <c:v>13061.03866888889</c:v>
                </c:pt>
                <c:pt idx="25">
                  <c:v>19267.278653333335</c:v>
                </c:pt>
                <c:pt idx="26">
                  <c:v>15859.396587037036</c:v>
                </c:pt>
                <c:pt idx="27">
                  <c:v>14830.199856206895</c:v>
                </c:pt>
                <c:pt idx="28">
                  <c:v>14342.590638620686</c:v>
                </c:pt>
                <c:pt idx="29">
                  <c:v>17653.99959310345</c:v>
                </c:pt>
                <c:pt idx="30">
                  <c:v>14632.500445172413</c:v>
                </c:pt>
                <c:pt idx="31">
                  <c:v>12696.006264285714</c:v>
                </c:pt>
                <c:pt idx="32">
                  <c:v>15663.003300689654</c:v>
                </c:pt>
                <c:pt idx="33">
                  <c:v>15682.255867241382</c:v>
                </c:pt>
                <c:pt idx="34">
                  <c:v>18256.269719310345</c:v>
                </c:pt>
                <c:pt idx="35">
                  <c:v>16020.930755000005</c:v>
                </c:pt>
                <c:pt idx="36">
                  <c:v>18758.546475357147</c:v>
                </c:pt>
                <c:pt idx="37">
                  <c:v>16164.545488461539</c:v>
                </c:pt>
                <c:pt idx="38">
                  <c:v>15025.515836538463</c:v>
                </c:pt>
                <c:pt idx="39">
                  <c:v>16447.185250000002</c:v>
                </c:pt>
                <c:pt idx="40">
                  <c:v>13878.9281116</c:v>
                </c:pt>
                <c:pt idx="41">
                  <c:v>18895.869531600001</c:v>
                </c:pt>
                <c:pt idx="42">
                  <c:v>21979.418507391307</c:v>
                </c:pt>
                <c:pt idx="43">
                  <c:v>22024.457608695651</c:v>
                </c:pt>
                <c:pt idx="44">
                  <c:v>19163.856573478261</c:v>
                </c:pt>
                <c:pt idx="45">
                  <c:v>19884.998460869567</c:v>
                </c:pt>
                <c:pt idx="46">
                  <c:v>23275.530837272727</c:v>
                </c:pt>
              </c:numCache>
            </c:numRef>
          </c:yVal>
          <c:smooth val="0"/>
          <c:extLst>
            <c:ext xmlns:c16="http://schemas.microsoft.com/office/drawing/2014/chart" uri="{C3380CC4-5D6E-409C-BE32-E72D297353CC}">
              <c16:uniqueId val="{00000005-95C4-4682-83AB-7399F06413DD}"/>
            </c:ext>
          </c:extLst>
        </c:ser>
        <c:dLbls>
          <c:showLegendKey val="0"/>
          <c:showVal val="0"/>
          <c:showCatName val="0"/>
          <c:showSerName val="0"/>
          <c:showPercent val="0"/>
          <c:showBubbleSize val="0"/>
        </c:dLbls>
        <c:axId val="381990784"/>
        <c:axId val="381996064"/>
      </c:scatterChart>
      <c:valAx>
        <c:axId val="38199078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96064"/>
        <c:crosses val="autoZero"/>
        <c:crossBetween val="midCat"/>
      </c:valAx>
      <c:valAx>
        <c:axId val="381996064"/>
        <c:scaling>
          <c:orientation val="minMax"/>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907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data Main.xlsx]Regression(Region by MIC)!PivotTable1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Medical charge by Region &amp; No. of Children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'Regression(Region by MIC)'!$B$3:$B$4</c:f>
              <c:strCache>
                <c:ptCount val="1"/>
                <c:pt idx="0">
                  <c:v>0</c:v>
                </c:pt>
              </c:strCache>
            </c:strRef>
          </c:tx>
          <c:spPr>
            <a:solidFill>
              <a:schemeClr val="accent1"/>
            </a:solidFill>
            <a:ln>
              <a:noFill/>
            </a:ln>
            <a:effectLst/>
          </c:spPr>
          <c:invertIfNegative val="0"/>
          <c:cat>
            <c:strRef>
              <c:f>'Regression(Region by MIC)'!$A$5:$A$9</c:f>
              <c:strCache>
                <c:ptCount val="4"/>
                <c:pt idx="0">
                  <c:v>Southeast</c:v>
                </c:pt>
                <c:pt idx="1">
                  <c:v>Northeast</c:v>
                </c:pt>
                <c:pt idx="2">
                  <c:v>Northwest</c:v>
                </c:pt>
                <c:pt idx="3">
                  <c:v>Southwest</c:v>
                </c:pt>
              </c:strCache>
            </c:strRef>
          </c:cat>
          <c:val>
            <c:numRef>
              <c:f>'Regression(Region by MIC)'!$B$5:$B$9</c:f>
              <c:numCache>
                <c:formatCode>_-[$£-809]* #,##0_-;\-[$£-809]* #,##0_-;_-[$£-809]* "-"??_-;_-@_-</c:formatCode>
                <c:ptCount val="4"/>
                <c:pt idx="0">
                  <c:v>2246649.3352999999</c:v>
                </c:pt>
                <c:pt idx="1">
                  <c:v>1709090.0106689997</c:v>
                </c:pt>
                <c:pt idx="2">
                  <c:v>1494816.9612800006</c:v>
                </c:pt>
                <c:pt idx="3">
                  <c:v>1647513.688090001</c:v>
                </c:pt>
              </c:numCache>
            </c:numRef>
          </c:val>
          <c:extLst>
            <c:ext xmlns:c16="http://schemas.microsoft.com/office/drawing/2014/chart" uri="{C3380CC4-5D6E-409C-BE32-E72D297353CC}">
              <c16:uniqueId val="{00000000-808E-473F-97D8-E352EC093746}"/>
            </c:ext>
          </c:extLst>
        </c:ser>
        <c:ser>
          <c:idx val="1"/>
          <c:order val="1"/>
          <c:tx>
            <c:strRef>
              <c:f>'Regression(Region by MIC)'!$C$3:$C$4</c:f>
              <c:strCache>
                <c:ptCount val="1"/>
                <c:pt idx="0">
                  <c:v>1</c:v>
                </c:pt>
              </c:strCache>
            </c:strRef>
          </c:tx>
          <c:spPr>
            <a:solidFill>
              <a:schemeClr val="accent2"/>
            </a:solidFill>
            <a:ln>
              <a:noFill/>
            </a:ln>
            <a:effectLst/>
          </c:spPr>
          <c:invertIfNegative val="0"/>
          <c:cat>
            <c:strRef>
              <c:f>'Regression(Region by MIC)'!$A$5:$A$9</c:f>
              <c:strCache>
                <c:ptCount val="4"/>
                <c:pt idx="0">
                  <c:v>Southeast</c:v>
                </c:pt>
                <c:pt idx="1">
                  <c:v>Northeast</c:v>
                </c:pt>
                <c:pt idx="2">
                  <c:v>Northwest</c:v>
                </c:pt>
                <c:pt idx="3">
                  <c:v>Southwest</c:v>
                </c:pt>
              </c:strCache>
            </c:strRef>
          </c:cat>
          <c:val>
            <c:numRef>
              <c:f>'Regression(Region by MIC)'!$C$5:$C$9</c:f>
              <c:numCache>
                <c:formatCode>_-[$£-809]* #,##0_-;\-[$£-809]* #,##0_-;_-[$£-809]* "-"??_-;_-@_-</c:formatCode>
                <c:ptCount val="4"/>
                <c:pt idx="0">
                  <c:v>1300268.9872100004</c:v>
                </c:pt>
                <c:pt idx="1">
                  <c:v>1255885.8930000002</c:v>
                </c:pt>
                <c:pt idx="2">
                  <c:v>757038.96689000004</c:v>
                </c:pt>
                <c:pt idx="3">
                  <c:v>811705.8263500001</c:v>
                </c:pt>
              </c:numCache>
            </c:numRef>
          </c:val>
          <c:extLst>
            <c:ext xmlns:c16="http://schemas.microsoft.com/office/drawing/2014/chart" uri="{C3380CC4-5D6E-409C-BE32-E72D297353CC}">
              <c16:uniqueId val="{00000001-808E-473F-97D8-E352EC093746}"/>
            </c:ext>
          </c:extLst>
        </c:ser>
        <c:ser>
          <c:idx val="2"/>
          <c:order val="2"/>
          <c:tx>
            <c:strRef>
              <c:f>'Regression(Region by MIC)'!$D$3:$D$4</c:f>
              <c:strCache>
                <c:ptCount val="1"/>
                <c:pt idx="0">
                  <c:v>2</c:v>
                </c:pt>
              </c:strCache>
            </c:strRef>
          </c:tx>
          <c:spPr>
            <a:solidFill>
              <a:schemeClr val="accent3"/>
            </a:solidFill>
            <a:ln>
              <a:noFill/>
            </a:ln>
            <a:effectLst/>
          </c:spPr>
          <c:invertIfNegative val="0"/>
          <c:cat>
            <c:strRef>
              <c:f>'Regression(Region by MIC)'!$A$5:$A$9</c:f>
              <c:strCache>
                <c:ptCount val="4"/>
                <c:pt idx="0">
                  <c:v>Southeast</c:v>
                </c:pt>
                <c:pt idx="1">
                  <c:v>Northeast</c:v>
                </c:pt>
                <c:pt idx="2">
                  <c:v>Northwest</c:v>
                </c:pt>
                <c:pt idx="3">
                  <c:v>Southwest</c:v>
                </c:pt>
              </c:strCache>
            </c:strRef>
          </c:cat>
          <c:val>
            <c:numRef>
              <c:f>'Regression(Region by MIC)'!$D$5:$D$9</c:f>
              <c:numCache>
                <c:formatCode>_-[$£-809]* #,##0_-;\-[$£-809]* #,##0_-;_-[$£-809]* "-"??_-;_-@_-</c:formatCode>
                <c:ptCount val="4"/>
                <c:pt idx="0">
                  <c:v>1038079.06113</c:v>
                </c:pt>
                <c:pt idx="1">
                  <c:v>694372.78879999998</c:v>
                </c:pt>
                <c:pt idx="2">
                  <c:v>888644.76934999984</c:v>
                </c:pt>
                <c:pt idx="3">
                  <c:v>996558.67686999973</c:v>
                </c:pt>
              </c:numCache>
            </c:numRef>
          </c:val>
          <c:extLst>
            <c:ext xmlns:c16="http://schemas.microsoft.com/office/drawing/2014/chart" uri="{C3380CC4-5D6E-409C-BE32-E72D297353CC}">
              <c16:uniqueId val="{00000002-808E-473F-97D8-E352EC093746}"/>
            </c:ext>
          </c:extLst>
        </c:ser>
        <c:ser>
          <c:idx val="3"/>
          <c:order val="3"/>
          <c:tx>
            <c:strRef>
              <c:f>'Regression(Region by MIC)'!$E$3:$E$4</c:f>
              <c:strCache>
                <c:ptCount val="1"/>
                <c:pt idx="0">
                  <c:v>3</c:v>
                </c:pt>
              </c:strCache>
            </c:strRef>
          </c:tx>
          <c:spPr>
            <a:solidFill>
              <a:schemeClr val="accent4"/>
            </a:solidFill>
            <a:ln>
              <a:noFill/>
            </a:ln>
            <a:effectLst/>
          </c:spPr>
          <c:invertIfNegative val="0"/>
          <c:cat>
            <c:strRef>
              <c:f>'Regression(Region by MIC)'!$A$5:$A$9</c:f>
              <c:strCache>
                <c:ptCount val="4"/>
                <c:pt idx="0">
                  <c:v>Southeast</c:v>
                </c:pt>
                <c:pt idx="1">
                  <c:v>Northeast</c:v>
                </c:pt>
                <c:pt idx="2">
                  <c:v>Northwest</c:v>
                </c:pt>
                <c:pt idx="3">
                  <c:v>Southwest</c:v>
                </c:pt>
              </c:strCache>
            </c:strRef>
          </c:cat>
          <c:val>
            <c:numRef>
              <c:f>'Regression(Region by MIC)'!$E$5:$E$9</c:f>
              <c:numCache>
                <c:formatCode>_-[$£-809]* #,##0_-;\-[$£-809]* #,##0_-;_-[$£-809]* "-"??_-;_-@_-</c:formatCode>
                <c:ptCount val="4"/>
                <c:pt idx="0">
                  <c:v>645744.61054000014</c:v>
                </c:pt>
                <c:pt idx="1">
                  <c:v>561986.61855000001</c:v>
                </c:pt>
                <c:pt idx="2">
                  <c:v>818163.39091999992</c:v>
                </c:pt>
                <c:pt idx="3">
                  <c:v>384890.36358</c:v>
                </c:pt>
              </c:numCache>
            </c:numRef>
          </c:val>
          <c:extLst>
            <c:ext xmlns:c16="http://schemas.microsoft.com/office/drawing/2014/chart" uri="{C3380CC4-5D6E-409C-BE32-E72D297353CC}">
              <c16:uniqueId val="{00000016-808E-473F-97D8-E352EC093746}"/>
            </c:ext>
          </c:extLst>
        </c:ser>
        <c:ser>
          <c:idx val="4"/>
          <c:order val="4"/>
          <c:tx>
            <c:strRef>
              <c:f>'Regression(Region by MIC)'!$F$3:$F$4</c:f>
              <c:strCache>
                <c:ptCount val="1"/>
                <c:pt idx="0">
                  <c:v>4</c:v>
                </c:pt>
              </c:strCache>
            </c:strRef>
          </c:tx>
          <c:spPr>
            <a:solidFill>
              <a:schemeClr val="accent5"/>
            </a:solidFill>
            <a:ln>
              <a:noFill/>
            </a:ln>
            <a:effectLst/>
          </c:spPr>
          <c:invertIfNegative val="0"/>
          <c:cat>
            <c:strRef>
              <c:f>'Regression(Region by MIC)'!$A$5:$A$9</c:f>
              <c:strCache>
                <c:ptCount val="4"/>
                <c:pt idx="0">
                  <c:v>Southeast</c:v>
                </c:pt>
                <c:pt idx="1">
                  <c:v>Northeast</c:v>
                </c:pt>
                <c:pt idx="2">
                  <c:v>Northwest</c:v>
                </c:pt>
                <c:pt idx="3">
                  <c:v>Southwest</c:v>
                </c:pt>
              </c:strCache>
            </c:strRef>
          </c:cat>
          <c:val>
            <c:numRef>
              <c:f>'Regression(Region by MIC)'!$F$5:$F$9</c:f>
              <c:numCache>
                <c:formatCode>_-[$£-809]* #,##0_-;\-[$£-809]* #,##0_-;_-[$£-809]* "-"??_-;_-@_-</c:formatCode>
                <c:ptCount val="4"/>
                <c:pt idx="0">
                  <c:v>72255.119860000006</c:v>
                </c:pt>
                <c:pt idx="1">
                  <c:v>101396.35184</c:v>
                </c:pt>
                <c:pt idx="2">
                  <c:v>68082.112349999996</c:v>
                </c:pt>
                <c:pt idx="3">
                  <c:v>104532.82372999999</c:v>
                </c:pt>
              </c:numCache>
            </c:numRef>
          </c:val>
          <c:extLst>
            <c:ext xmlns:c16="http://schemas.microsoft.com/office/drawing/2014/chart" uri="{C3380CC4-5D6E-409C-BE32-E72D297353CC}">
              <c16:uniqueId val="{00000017-808E-473F-97D8-E352EC093746}"/>
            </c:ext>
          </c:extLst>
        </c:ser>
        <c:ser>
          <c:idx val="5"/>
          <c:order val="5"/>
          <c:tx>
            <c:strRef>
              <c:f>'Regression(Region by MIC)'!$G$3:$G$4</c:f>
              <c:strCache>
                <c:ptCount val="1"/>
                <c:pt idx="0">
                  <c:v>5</c:v>
                </c:pt>
              </c:strCache>
            </c:strRef>
          </c:tx>
          <c:spPr>
            <a:solidFill>
              <a:schemeClr val="accent6"/>
            </a:solidFill>
            <a:ln>
              <a:noFill/>
            </a:ln>
            <a:effectLst/>
          </c:spPr>
          <c:invertIfNegative val="0"/>
          <c:cat>
            <c:strRef>
              <c:f>'Regression(Region by MIC)'!$A$5:$A$9</c:f>
              <c:strCache>
                <c:ptCount val="4"/>
                <c:pt idx="0">
                  <c:v>Southeast</c:v>
                </c:pt>
                <c:pt idx="1">
                  <c:v>Northeast</c:v>
                </c:pt>
                <c:pt idx="2">
                  <c:v>Northwest</c:v>
                </c:pt>
                <c:pt idx="3">
                  <c:v>Southwest</c:v>
                </c:pt>
              </c:strCache>
            </c:strRef>
          </c:cat>
          <c:val>
            <c:numRef>
              <c:f>'Regression(Region by MIC)'!$G$5:$G$9</c:f>
              <c:numCache>
                <c:formatCode>_-[$£-809]* #,##0_-;\-[$£-809]* #,##0_-;_-[$£-809]* "-"??_-;_-@_-</c:formatCode>
                <c:ptCount val="4"/>
                <c:pt idx="0">
                  <c:v>60692.649249999995</c:v>
                </c:pt>
                <c:pt idx="1">
                  <c:v>20936.920449999998</c:v>
                </c:pt>
                <c:pt idx="2">
                  <c:v>8965.7957499999993</c:v>
                </c:pt>
                <c:pt idx="3">
                  <c:v>67553.269</c:v>
                </c:pt>
              </c:numCache>
            </c:numRef>
          </c:val>
          <c:extLst>
            <c:ext xmlns:c16="http://schemas.microsoft.com/office/drawing/2014/chart" uri="{C3380CC4-5D6E-409C-BE32-E72D297353CC}">
              <c16:uniqueId val="{00000018-808E-473F-97D8-E352EC093746}"/>
            </c:ext>
          </c:extLst>
        </c:ser>
        <c:dLbls>
          <c:showLegendKey val="0"/>
          <c:showVal val="0"/>
          <c:showCatName val="0"/>
          <c:showSerName val="0"/>
          <c:showPercent val="0"/>
          <c:showBubbleSize val="0"/>
        </c:dLbls>
        <c:gapWidth val="150"/>
        <c:overlap val="100"/>
        <c:axId val="383636256"/>
        <c:axId val="375436704"/>
      </c:barChart>
      <c:catAx>
        <c:axId val="38363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36704"/>
        <c:crosses val="autoZero"/>
        <c:auto val="1"/>
        <c:lblAlgn val="ctr"/>
        <c:lblOffset val="100"/>
        <c:noMultiLvlLbl val="0"/>
      </c:catAx>
      <c:valAx>
        <c:axId val="375436704"/>
        <c:scaling>
          <c:orientation val="minMax"/>
        </c:scaling>
        <c:delete val="0"/>
        <c:axPos val="l"/>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data Main.xlsx]Stats (Medical cost by Age)!PivotTable1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'Stats (Medical cost by Age)'!$B$3</c:f>
              <c:strCache>
                <c:ptCount val="1"/>
                <c:pt idx="0">
                  <c:v>Total</c:v>
                </c:pt>
              </c:strCache>
            </c:strRef>
          </c:tx>
          <c:spPr>
            <a:solidFill>
              <a:schemeClr val="accent1"/>
            </a:solidFill>
            <a:ln>
              <a:noFill/>
            </a:ln>
            <a:effectLst/>
          </c:spPr>
          <c:invertIfNegative val="0"/>
          <c:cat>
            <c:strRef>
              <c:f>'Stats (Medical cost by Age)'!$A$4:$A$14</c:f>
              <c:strCache>
                <c:ptCount val="10"/>
                <c:pt idx="0">
                  <c:v>37</c:v>
                </c:pt>
                <c:pt idx="1">
                  <c:v>43</c:v>
                </c:pt>
                <c:pt idx="2">
                  <c:v>52</c:v>
                </c:pt>
                <c:pt idx="3">
                  <c:v>54</c:v>
                </c:pt>
                <c:pt idx="4">
                  <c:v>59</c:v>
                </c:pt>
                <c:pt idx="5">
                  <c:v>60</c:v>
                </c:pt>
                <c:pt idx="6">
                  <c:v>61</c:v>
                </c:pt>
                <c:pt idx="7">
                  <c:v>62</c:v>
                </c:pt>
                <c:pt idx="8">
                  <c:v>63</c:v>
                </c:pt>
                <c:pt idx="9">
                  <c:v>64</c:v>
                </c:pt>
              </c:strCache>
            </c:strRef>
          </c:cat>
          <c:val>
            <c:numRef>
              <c:f>'Stats (Medical cost by Age)'!$B$4:$B$14</c:f>
              <c:numCache>
                <c:formatCode>0</c:formatCode>
                <c:ptCount val="10"/>
                <c:pt idx="0">
                  <c:v>18019.9118772</c:v>
                </c:pt>
                <c:pt idx="1">
                  <c:v>19267.278653333331</c:v>
                </c:pt>
                <c:pt idx="2">
                  <c:v>18256.269719310341</c:v>
                </c:pt>
                <c:pt idx="3">
                  <c:v>18758.546475357143</c:v>
                </c:pt>
                <c:pt idx="4">
                  <c:v>18895.869531599998</c:v>
                </c:pt>
                <c:pt idx="5">
                  <c:v>21979.418507391303</c:v>
                </c:pt>
                <c:pt idx="6">
                  <c:v>22024.457608695651</c:v>
                </c:pt>
                <c:pt idx="7">
                  <c:v>19163.856573478261</c:v>
                </c:pt>
                <c:pt idx="8">
                  <c:v>19884.998460869567</c:v>
                </c:pt>
                <c:pt idx="9">
                  <c:v>23275.530837272723</c:v>
                </c:pt>
              </c:numCache>
            </c:numRef>
          </c:val>
          <c:extLst>
            <c:ext xmlns:c16="http://schemas.microsoft.com/office/drawing/2014/chart" uri="{C3380CC4-5D6E-409C-BE32-E72D297353CC}">
              <c16:uniqueId val="{00000000-FD3D-4325-9888-F3C1A80F56F9}"/>
            </c:ext>
          </c:extLst>
        </c:ser>
        <c:dLbls>
          <c:showLegendKey val="0"/>
          <c:showVal val="0"/>
          <c:showCatName val="0"/>
          <c:showSerName val="0"/>
          <c:showPercent val="0"/>
          <c:showBubbleSize val="0"/>
        </c:dLbls>
        <c:gapWidth val="182"/>
        <c:axId val="465570256"/>
        <c:axId val="465577936"/>
      </c:barChart>
      <c:catAx>
        <c:axId val="46557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577936"/>
        <c:crosses val="autoZero"/>
        <c:auto val="1"/>
        <c:lblAlgn val="ctr"/>
        <c:lblOffset val="100"/>
        <c:noMultiLvlLbl val="0"/>
      </c:catAx>
      <c:valAx>
        <c:axId val="4655779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57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data Main.xlsx]Stats (Med cost by lifestyle)!PivotTable1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'Stats (Med cost by lifestyle)'!$B$3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'Stats (Med cost by lifestyle)'!$A$4:$A$6</c:f>
              <c:strCache>
                <c:ptCount val="2"/>
                <c:pt idx="0">
                  <c:v>no</c:v>
                </c:pt>
                <c:pt idx="1">
                  <c:v>yes</c:v>
                </c:pt>
              </c:strCache>
            </c:strRef>
          </c:cat>
          <c:val>
            <c:numRef>
              <c:f>'Stats (Med cost by lifestyle)'!$B$4:$B$6</c:f>
              <c:numCache>
                <c:formatCode>General</c:formatCode>
                <c:ptCount val="2"/>
                <c:pt idx="0">
                  <c:v>8434.2682978561988</c:v>
                </c:pt>
                <c:pt idx="1">
                  <c:v>32050.231831532848</c:v>
                </c:pt>
              </c:numCache>
            </c:numRef>
          </c:val>
          <c:extLst>
            <c:ext xmlns:c16="http://schemas.microsoft.com/office/drawing/2014/chart" uri="{C3380CC4-5D6E-409C-BE32-E72D297353CC}">
              <c16:uniqueId val="{00000000-9743-4A5F-A912-2E2E36FFB40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84559</xdr:colOff>
      <xdr:row>1</xdr:row>
      <xdr:rowOff>0</xdr:rowOff>
    </xdr:to>
    <xdr:pic>
      <xdr:nvPicPr>
        <xdr:cNvPr id="8" name="Picture 7" descr="Smiling hospital staff">
          <a:extLst>
            <a:ext uri="{FF2B5EF4-FFF2-40B4-BE49-F238E27FC236}">
              <a16:creationId xmlns:a16="http://schemas.microsoft.com/office/drawing/2014/main" id="{EB51BD2B-232D-1637-70AE-383BB6C5BA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04925" cy="790575"/>
        </a:xfrm>
        <a:prstGeom prst="rect">
          <a:avLst/>
        </a:prstGeom>
      </xdr:spPr>
    </xdr:pic>
    <xdr:clientData/>
  </xdr:twoCellAnchor>
  <xdr:twoCellAnchor>
    <xdr:from>
      <xdr:col>15</xdr:col>
      <xdr:colOff>0</xdr:colOff>
      <xdr:row>1</xdr:row>
      <xdr:rowOff>9525</xdr:rowOff>
    </xdr:from>
    <xdr:to>
      <xdr:col>21</xdr:col>
      <xdr:colOff>609601</xdr:colOff>
      <xdr:row>101</xdr:row>
      <xdr:rowOff>97194</xdr:rowOff>
    </xdr:to>
    <xdr:sp macro="" textlink="">
      <xdr:nvSpPr>
        <xdr:cNvPr id="3" name="TextBox 2">
          <a:extLst>
            <a:ext uri="{FF2B5EF4-FFF2-40B4-BE49-F238E27FC236}">
              <a16:creationId xmlns:a16="http://schemas.microsoft.com/office/drawing/2014/main" id="{6C03BD7C-3BC1-1DAB-F68F-E364A65E7A31}"/>
            </a:ext>
          </a:extLst>
        </xdr:cNvPr>
        <xdr:cNvSpPr txBox="1"/>
      </xdr:nvSpPr>
      <xdr:spPr>
        <a:xfrm>
          <a:off x="9184821" y="796795"/>
          <a:ext cx="4283530" cy="19526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latin typeface="Rockwell" panose="02060603020205020403" pitchFamily="18" charset="0"/>
            </a:rPr>
            <a:t>Project Overview</a:t>
          </a:r>
          <a:endParaRPr lang="en-US" sz="1200" b="1">
            <a:latin typeface="Rockwell" panose="02060603020205020403" pitchFamily="18" charset="0"/>
          </a:endParaRPr>
        </a:p>
        <a:p>
          <a:r>
            <a:rPr lang="en-US" sz="1200">
              <a:latin typeface="Rockwell" panose="02060603020205020403" pitchFamily="18" charset="0"/>
            </a:rPr>
            <a:t>This report presents an analysis of medical</a:t>
          </a:r>
          <a:r>
            <a:rPr lang="en-US" sz="1200" baseline="0">
              <a:latin typeface="Rockwell" panose="02060603020205020403" pitchFamily="18" charset="0"/>
            </a:rPr>
            <a:t> and insurance</a:t>
          </a:r>
          <a:r>
            <a:rPr lang="en-US" sz="1200">
              <a:latin typeface="Rockwell" panose="02060603020205020403" pitchFamily="18" charset="0"/>
            </a:rPr>
            <a:t> data of</a:t>
          </a:r>
          <a:r>
            <a:rPr lang="en-US" sz="1200" baseline="0">
              <a:latin typeface="Rockwell" panose="02060603020205020403" pitchFamily="18" charset="0"/>
            </a:rPr>
            <a:t> individual within the four regions</a:t>
          </a:r>
          <a:r>
            <a:rPr lang="en-US" sz="1200">
              <a:latin typeface="Rockwell" panose="02060603020205020403" pitchFamily="18" charset="0"/>
            </a:rPr>
            <a:t>. The data is</a:t>
          </a:r>
          <a:r>
            <a:rPr lang="en-US" sz="1200" baseline="0">
              <a:latin typeface="Rockwell" panose="02060603020205020403" pitchFamily="18" charset="0"/>
            </a:rPr>
            <a:t> made up of both categorical and numerical data such as lifestyle, insurance charge records, medical records. </a:t>
          </a:r>
          <a:endParaRPr lang="en-US" sz="1200">
            <a:latin typeface="Rockwell" panose="02060603020205020403" pitchFamily="18" charset="0"/>
          </a:endParaRPr>
        </a:p>
        <a:p>
          <a:r>
            <a:rPr lang="en-US" sz="1200">
              <a:latin typeface="Rockwell" panose="02060603020205020403" pitchFamily="18" charset="0"/>
            </a:rPr>
            <a:t>The objective of this analysis is to identify patterns,</a:t>
          </a:r>
          <a:r>
            <a:rPr lang="en-US" sz="1200" baseline="0">
              <a:latin typeface="Rockwell" panose="02060603020205020403" pitchFamily="18" charset="0"/>
            </a:rPr>
            <a:t> </a:t>
          </a:r>
          <a:r>
            <a:rPr lang="en-US" sz="1200">
              <a:latin typeface="Rockwell" panose="02060603020205020403" pitchFamily="18" charset="0"/>
            </a:rPr>
            <a:t>trends, and actionable insights to improve reduce</a:t>
          </a:r>
          <a:r>
            <a:rPr lang="en-US" sz="1200" baseline="0">
              <a:latin typeface="Rockwell" panose="02060603020205020403" pitchFamily="18" charset="0"/>
            </a:rPr>
            <a:t> cost of medical insurance for individuals and families.</a:t>
          </a:r>
        </a:p>
        <a:p>
          <a:endParaRPr lang="en-US" sz="1200">
            <a:latin typeface="Rockwell" panose="02060603020205020403" pitchFamily="18" charset="0"/>
          </a:endParaRPr>
        </a:p>
        <a:p>
          <a:r>
            <a:rPr lang="en-US" sz="1200" b="1">
              <a:latin typeface="Rockwell" panose="02060603020205020403" pitchFamily="18" charset="0"/>
            </a:rPr>
            <a:t>Dataset</a:t>
          </a:r>
          <a:r>
            <a:rPr lang="en-US" sz="1200" b="1" baseline="0">
              <a:latin typeface="Rockwell" panose="02060603020205020403" pitchFamily="18" charset="0"/>
            </a:rPr>
            <a:t> description</a:t>
          </a:r>
          <a:endParaRPr lang="en-US" sz="1200" b="1">
            <a:latin typeface="Rockwell" panose="02060603020205020403" pitchFamily="18" charset="0"/>
          </a:endParaRPr>
        </a:p>
        <a:p>
          <a:r>
            <a:rPr lang="en-US" sz="1200">
              <a:latin typeface="Rockwell" panose="02060603020205020403" pitchFamily="18" charset="0"/>
            </a:rPr>
            <a:t>The dataset used for this analysis includes 1339</a:t>
          </a:r>
          <a:r>
            <a:rPr lang="en-US" sz="1200" baseline="0">
              <a:latin typeface="Rockwell" panose="02060603020205020403" pitchFamily="18" charset="0"/>
            </a:rPr>
            <a:t> </a:t>
          </a:r>
          <a:r>
            <a:rPr lang="en-US" sz="1200">
              <a:latin typeface="Rockwell" panose="02060603020205020403" pitchFamily="18" charset="0"/>
            </a:rPr>
            <a:t>records and 6 columns. The columns contain information such as </a:t>
          </a:r>
          <a:r>
            <a:rPr lang="en-US" sz="1200">
              <a:solidFill>
                <a:schemeClr val="dk1"/>
              </a:solidFill>
              <a:effectLst/>
              <a:latin typeface="Rockwell" panose="02060603020205020403" pitchFamily="18" charset="0"/>
              <a:ea typeface="+mn-ea"/>
              <a:cs typeface="+mn-cs"/>
            </a:rPr>
            <a:t>age, sex,BMI, Number</a:t>
          </a:r>
          <a:r>
            <a:rPr lang="en-US" sz="1200" baseline="0">
              <a:solidFill>
                <a:schemeClr val="dk1"/>
              </a:solidFill>
              <a:effectLst/>
              <a:latin typeface="Rockwell" panose="02060603020205020403" pitchFamily="18" charset="0"/>
              <a:ea typeface="+mn-ea"/>
              <a:cs typeface="+mn-cs"/>
            </a:rPr>
            <a:t> of children, </a:t>
          </a:r>
          <a:r>
            <a:rPr lang="en-US" sz="1200">
              <a:solidFill>
                <a:schemeClr val="dk1"/>
              </a:solidFill>
              <a:effectLst/>
              <a:latin typeface="Rockwell" panose="02060603020205020403" pitchFamily="18" charset="0"/>
              <a:ea typeface="+mn-ea"/>
              <a:cs typeface="+mn-cs"/>
            </a:rPr>
            <a:t>smoking status, regions, and Medical Insurance charges.</a:t>
          </a:r>
        </a:p>
        <a:p>
          <a:endParaRPr lang="en-US" sz="1200">
            <a:latin typeface="Rockwell" panose="02060603020205020403" pitchFamily="18" charset="0"/>
          </a:endParaRPr>
        </a:p>
        <a:p>
          <a:r>
            <a:rPr lang="en-US" sz="1200" b="1">
              <a:latin typeface="Rockwell" panose="02060603020205020403" pitchFamily="18" charset="0"/>
            </a:rPr>
            <a:t>Data Preprocessing</a:t>
          </a:r>
        </a:p>
        <a:p>
          <a:r>
            <a:rPr lang="en-US" sz="1200">
              <a:latin typeface="Rockwell" panose="02060603020205020403" pitchFamily="18" charset="0"/>
            </a:rPr>
            <a:t>The data was cleaned by checking for missing values and data inconsistencies. This ensures the accuracy and reliability of our analysis.</a:t>
          </a:r>
        </a:p>
        <a:p>
          <a:endParaRPr lang="en-US" sz="1200">
            <a:latin typeface="Rockwell" panose="02060603020205020403" pitchFamily="18" charset="0"/>
          </a:endParaRPr>
        </a:p>
        <a:p>
          <a:r>
            <a:rPr lang="en-US" sz="1200">
              <a:latin typeface="Rockwell" panose="02060603020205020403" pitchFamily="18" charset="0"/>
            </a:rPr>
            <a:t>The following</a:t>
          </a:r>
          <a:r>
            <a:rPr lang="en-US" sz="1200" baseline="0">
              <a:latin typeface="Rockwell" panose="02060603020205020403" pitchFamily="18" charset="0"/>
            </a:rPr>
            <a:t> questions were answered to enable us gain insights from the analysis to make valuable recommendations</a:t>
          </a:r>
        </a:p>
        <a:p>
          <a:endParaRPr lang="en-US" sz="1200">
            <a:latin typeface="Rockwell" panose="02060603020205020403" pitchFamily="18" charset="0"/>
          </a:endParaRPr>
        </a:p>
        <a:p>
          <a:r>
            <a:rPr lang="en-US" sz="1200">
              <a:latin typeface="Rockwell" panose="02060603020205020403" pitchFamily="18" charset="0"/>
            </a:rPr>
            <a:t>Question 1:</a:t>
          </a:r>
        </a:p>
        <a:p>
          <a:r>
            <a:rPr lang="en-US" sz="1200">
              <a:latin typeface="Rockwell" panose="02060603020205020403" pitchFamily="18" charset="0"/>
            </a:rPr>
            <a:t>How does medical insurance charge (MIC) vary by age, and is there a significant difference in healthcare costs among different age groups?</a:t>
          </a:r>
        </a:p>
        <a:p>
          <a:endParaRPr lang="en-US" sz="1200">
            <a:latin typeface="Rockwell" panose="02060603020205020403"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Rockwell" panose="02060603020205020403" pitchFamily="18" charset="0"/>
              <a:ea typeface="+mn-ea"/>
              <a:cs typeface="+mn-cs"/>
            </a:rPr>
            <a:t>The analysis reveals that age has a significant positive impact on medical insurance charges. Young people pay lower MIC compared to old people due dwindling health and frequent</a:t>
          </a:r>
          <a:r>
            <a:rPr lang="en-US" sz="1200" baseline="0">
              <a:solidFill>
                <a:schemeClr val="dk1"/>
              </a:solidFill>
              <a:effectLst/>
              <a:latin typeface="Rockwell" panose="02060603020205020403" pitchFamily="18" charset="0"/>
              <a:ea typeface="+mn-ea"/>
              <a:cs typeface="+mn-cs"/>
            </a:rPr>
            <a:t> medical visits and treatment</a:t>
          </a:r>
          <a:r>
            <a:rPr lang="en-US" sz="1200">
              <a:solidFill>
                <a:schemeClr val="dk1"/>
              </a:solidFill>
              <a:effectLst/>
              <a:latin typeface="Rockwell" panose="02060603020205020403" pitchFamily="18" charset="0"/>
              <a:ea typeface="+mn-ea"/>
              <a:cs typeface="+mn-cs"/>
            </a:rPr>
            <a:t>. There is a significant MIC difference of </a:t>
          </a:r>
          <a:r>
            <a:rPr lang="en-US" sz="1200" baseline="0">
              <a:solidFill>
                <a:schemeClr val="dk1"/>
              </a:solidFill>
              <a:effectLst/>
              <a:latin typeface="Rockwell" panose="02060603020205020403" pitchFamily="18" charset="0"/>
              <a:ea typeface="+mn-ea"/>
              <a:cs typeface="+mn-cs"/>
            </a:rPr>
            <a:t>£</a:t>
          </a:r>
          <a:r>
            <a:rPr lang="en-US" sz="1200">
              <a:solidFill>
                <a:schemeClr val="dk1"/>
              </a:solidFill>
              <a:effectLst/>
              <a:latin typeface="Rockwell" panose="02060603020205020403" pitchFamily="18" charset="0"/>
              <a:ea typeface="+mn-ea"/>
              <a:cs typeface="+mn-cs"/>
            </a:rPr>
            <a:t>16,910 between the youngest and oldest individual</a:t>
          </a:r>
          <a:r>
            <a:rPr lang="en-US" sz="1200" baseline="0">
              <a:solidFill>
                <a:schemeClr val="dk1"/>
              </a:solidFill>
              <a:effectLst/>
              <a:latin typeface="Rockwell" panose="02060603020205020403" pitchFamily="18" charset="0"/>
              <a:ea typeface="+mn-ea"/>
              <a:cs typeface="+mn-cs"/>
            </a:rPr>
            <a:t> where the oldest pays an average of £23,276.</a:t>
          </a:r>
          <a:endParaRPr lang="en-US" sz="1200">
            <a:effectLst/>
            <a:latin typeface="Rockwell" panose="02060603020205020403" pitchFamily="18" charset="0"/>
          </a:endParaRPr>
        </a:p>
        <a:p>
          <a:endParaRPr lang="en-US" sz="1200">
            <a:latin typeface="Rockwell" panose="02060603020205020403" pitchFamily="18" charset="0"/>
          </a:endParaRPr>
        </a:p>
        <a:p>
          <a:r>
            <a:rPr lang="en-US" sz="1200">
              <a:latin typeface="Rockwell" panose="02060603020205020403" pitchFamily="18" charset="0"/>
            </a:rPr>
            <a:t>Question 2:</a:t>
          </a:r>
        </a:p>
        <a:p>
          <a:r>
            <a:rPr lang="en-US" sz="1200">
              <a:latin typeface="Rockwell" panose="02060603020205020403" pitchFamily="18" charset="0"/>
            </a:rPr>
            <a:t>Is there a relationship between smoking status (smoker/non-smoker) and medical insurance charges, and if so, how does smoking impact healthcare costs?</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Rockwell" panose="02060603020205020403" pitchFamily="18" charset="0"/>
              <a:ea typeface="+mn-ea"/>
              <a:cs typeface="+mn-cs"/>
            </a:rPr>
            <a:t>Smokers tend to have higher medical insurance charges compared to non-smokers.</a:t>
          </a:r>
          <a:r>
            <a:rPr lang="en-US" sz="1200" baseline="0">
              <a:latin typeface="Rockwell" panose="02060603020205020403" pitchFamily="18" charset="0"/>
            </a:rPr>
            <a:t>This could be attributed to health risks associated with smoking such as cancer and heart disease.</a:t>
          </a:r>
          <a:endParaRPr lang="en-US" sz="1200">
            <a:latin typeface="Rockwell" panose="02060603020205020403" pitchFamily="18" charset="0"/>
          </a:endParaRPr>
        </a:p>
        <a:p>
          <a:endParaRPr lang="en-US" sz="1200">
            <a:latin typeface="Rockwell" panose="02060603020205020403" pitchFamily="18" charset="0"/>
          </a:endParaRPr>
        </a:p>
        <a:p>
          <a:r>
            <a:rPr lang="en-US" sz="1200">
              <a:latin typeface="Rockwell" panose="02060603020205020403" pitchFamily="18" charset="0"/>
            </a:rPr>
            <a:t>Question 3:</a:t>
          </a:r>
        </a:p>
        <a:p>
          <a:r>
            <a:rPr lang="en-US" sz="1200">
              <a:latin typeface="Rockwell" panose="02060603020205020403" pitchFamily="18" charset="0"/>
            </a:rPr>
            <a:t>Do individuals with a higher BMI tend to have higher medical insurance charges, and is there a correlation between body mass index (BMI) and healthcare expenses?</a:t>
          </a:r>
        </a:p>
        <a:p>
          <a:endParaRPr lang="en-US" sz="1200">
            <a:latin typeface="Rockwell" panose="02060603020205020403" pitchFamily="18" charset="0"/>
          </a:endParaRPr>
        </a:p>
        <a:p>
          <a:r>
            <a:rPr lang="en-US" sz="1200">
              <a:latin typeface="Rockwell" panose="02060603020205020403" pitchFamily="18" charset="0"/>
            </a:rPr>
            <a:t>The</a:t>
          </a:r>
          <a:r>
            <a:rPr lang="en-US" sz="1200" baseline="0">
              <a:latin typeface="Rockwell" panose="02060603020205020403" pitchFamily="18" charset="0"/>
            </a:rPr>
            <a:t> analysis indicated that there is no correlation between BMI and healthcare expenses as the BMI does not affect the medical expenses. This means that BMI alone could not affect the medical expenses significantly. </a:t>
          </a:r>
          <a:endParaRPr lang="en-US" sz="1200">
            <a:latin typeface="Rockwell" panose="02060603020205020403" pitchFamily="18" charset="0"/>
          </a:endParaRPr>
        </a:p>
        <a:p>
          <a:endParaRPr lang="en-US" sz="1200">
            <a:latin typeface="Rockwell" panose="02060603020205020403" pitchFamily="18" charset="0"/>
          </a:endParaRPr>
        </a:p>
        <a:p>
          <a:r>
            <a:rPr lang="en-US" sz="1200">
              <a:latin typeface="Rockwell" panose="02060603020205020403" pitchFamily="18" charset="0"/>
            </a:rPr>
            <a:t>Question 4:</a:t>
          </a:r>
        </a:p>
        <a:p>
          <a:r>
            <a:rPr lang="en-US" sz="1200">
              <a:latin typeface="Rockwell" panose="02060603020205020403" pitchFamily="18" charset="0"/>
            </a:rPr>
            <a:t>Can we identify any regional patterns in medical insurance charges, and do individuals from different regions experience significantly different healthcare costs?</a:t>
          </a:r>
        </a:p>
        <a:p>
          <a:endParaRPr lang="en-US" sz="1200">
            <a:latin typeface="Rockwell" panose="02060603020205020403" pitchFamily="18" charset="0"/>
          </a:endParaRPr>
        </a:p>
        <a:p>
          <a:r>
            <a:rPr lang="en-US" sz="1200">
              <a:latin typeface="Rockwell" panose="02060603020205020403" pitchFamily="18" charset="0"/>
            </a:rPr>
            <a:t>The southeast region recorded a higher MIC compared to other regions.</a:t>
          </a:r>
          <a:r>
            <a:rPr lang="en-US" sz="1200" baseline="0">
              <a:latin typeface="Rockwell" panose="02060603020205020403" pitchFamily="18" charset="0"/>
            </a:rPr>
            <a:t> Families without children and smokers pay more medical charges and most of the residents of the southeast fall within these category that have contributed to higher medical bill in the southeast compared to other region with relatively even population distribution.</a:t>
          </a:r>
        </a:p>
        <a:p>
          <a:endParaRPr lang="en-US" sz="1200" baseline="0">
            <a:latin typeface="Rockwell" panose="02060603020205020403" pitchFamily="18" charset="0"/>
          </a:endParaRPr>
        </a:p>
        <a:p>
          <a:r>
            <a:rPr lang="en-US" sz="1200" b="1">
              <a:solidFill>
                <a:schemeClr val="dk1"/>
              </a:solidFill>
              <a:effectLst/>
              <a:latin typeface="Rockwell" panose="02060603020205020403" pitchFamily="18" charset="0"/>
              <a:ea typeface="+mn-ea"/>
              <a:cs typeface="+mn-cs"/>
            </a:rPr>
            <a:t>Key Findings</a:t>
          </a:r>
          <a:endParaRPr lang="en-US" sz="1200">
            <a:effectLst/>
            <a:latin typeface="Rockwell" panose="02060603020205020403" pitchFamily="18" charset="0"/>
          </a:endParaRPr>
        </a:p>
        <a:p>
          <a:r>
            <a:rPr lang="en-US" sz="1200">
              <a:solidFill>
                <a:schemeClr val="dk1"/>
              </a:solidFill>
              <a:effectLst/>
              <a:latin typeface="Rockwell" panose="02060603020205020403" pitchFamily="18" charset="0"/>
              <a:ea typeface="+mn-ea"/>
              <a:cs typeface="+mn-cs"/>
            </a:rPr>
            <a:t>Total medical</a:t>
          </a:r>
          <a:r>
            <a:rPr lang="en-US" sz="1200" baseline="0">
              <a:solidFill>
                <a:schemeClr val="dk1"/>
              </a:solidFill>
              <a:effectLst/>
              <a:latin typeface="Rockwell" panose="02060603020205020403" pitchFamily="18" charset="0"/>
              <a:ea typeface="+mn-ea"/>
              <a:cs typeface="+mn-cs"/>
            </a:rPr>
            <a:t> cost</a:t>
          </a:r>
          <a:r>
            <a:rPr lang="en-US" sz="1200">
              <a:solidFill>
                <a:schemeClr val="dk1"/>
              </a:solidFill>
              <a:effectLst/>
              <a:latin typeface="Rockwell" panose="02060603020205020403" pitchFamily="18" charset="0"/>
              <a:ea typeface="+mn-ea"/>
              <a:cs typeface="+mn-cs"/>
            </a:rPr>
            <a:t>- Total medical ins</a:t>
          </a:r>
          <a:r>
            <a:rPr lang="en-US" sz="1200" baseline="0">
              <a:solidFill>
                <a:schemeClr val="dk1"/>
              </a:solidFill>
              <a:effectLst/>
              <a:latin typeface="Rockwell" panose="02060603020205020403" pitchFamily="18" charset="0"/>
              <a:ea typeface="+mn-ea"/>
              <a:cs typeface="+mn-cs"/>
            </a:rPr>
            <a:t> charge for the region was £17,755.824.99, total number of smokers is 274 which make up 21% of the entire population with total medical ins. charge (MIC) of £8,781,763.52 which shows a higher medical cost compare to non-smokers</a:t>
          </a:r>
          <a:r>
            <a:rPr lang="en-US" sz="1200">
              <a:solidFill>
                <a:schemeClr val="dk1"/>
              </a:solidFill>
              <a:effectLst/>
              <a:latin typeface="Rockwell" panose="02060603020205020403" pitchFamily="18" charset="0"/>
              <a:ea typeface="+mn-ea"/>
              <a:cs typeface="+mn-cs"/>
            </a:rPr>
            <a:t>.</a:t>
          </a:r>
          <a:endParaRPr lang="en-US" sz="1200">
            <a:effectLst/>
            <a:latin typeface="Rockwell" panose="02060603020205020403" pitchFamily="18" charset="0"/>
          </a:endParaRPr>
        </a:p>
        <a:p>
          <a:r>
            <a:rPr lang="en-US" sz="1200">
              <a:solidFill>
                <a:schemeClr val="dk1"/>
              </a:solidFill>
              <a:effectLst/>
              <a:latin typeface="Rockwell" panose="02060603020205020403" pitchFamily="18" charset="0"/>
              <a:ea typeface="+mn-ea"/>
              <a:cs typeface="+mn-cs"/>
            </a:rPr>
            <a:t>The average BMI,</a:t>
          </a:r>
          <a:r>
            <a:rPr lang="en-US" sz="1200" baseline="0">
              <a:solidFill>
                <a:schemeClr val="dk1"/>
              </a:solidFill>
              <a:effectLst/>
              <a:latin typeface="Rockwell" panose="02060603020205020403" pitchFamily="18" charset="0"/>
              <a:ea typeface="+mn-ea"/>
              <a:cs typeface="+mn-cs"/>
            </a:rPr>
            <a:t> age and MIC are 30.6, 39, and £9382 respectively. We can see that the oldest person is 64 and the highest MIC paid was £63,770 while 53.13 is the highest BMI observed in the population.</a:t>
          </a:r>
          <a:endParaRPr lang="en-US" sz="1200">
            <a:effectLst/>
            <a:latin typeface="Rockwell" panose="02060603020205020403" pitchFamily="18" charset="0"/>
          </a:endParaRPr>
        </a:p>
        <a:p>
          <a:r>
            <a:rPr lang="en-US" sz="1200">
              <a:solidFill>
                <a:schemeClr val="dk1"/>
              </a:solidFill>
              <a:effectLst/>
              <a:latin typeface="Rockwell" panose="02060603020205020403" pitchFamily="18" charset="0"/>
              <a:ea typeface="+mn-ea"/>
              <a:cs typeface="+mn-cs"/>
            </a:rPr>
            <a:t>Regional Insights- There is a strong relationship</a:t>
          </a:r>
          <a:r>
            <a:rPr lang="en-US" sz="1200" baseline="0">
              <a:solidFill>
                <a:schemeClr val="dk1"/>
              </a:solidFill>
              <a:effectLst/>
              <a:latin typeface="Rockwell" panose="02060603020205020403" pitchFamily="18" charset="0"/>
              <a:ea typeface="+mn-ea"/>
              <a:cs typeface="+mn-cs"/>
            </a:rPr>
            <a:t> between the medical insurance charge and the cities with specific focus on age. We noticed that there as age increases the MIC increases as well within all the region. </a:t>
          </a:r>
          <a:r>
            <a:rPr lang="en-US" sz="1200">
              <a:solidFill>
                <a:schemeClr val="dk1"/>
              </a:solidFill>
              <a:effectLst/>
              <a:latin typeface="Rockwell" panose="02060603020205020403" pitchFamily="18" charset="0"/>
              <a:ea typeface="+mn-ea"/>
              <a:cs typeface="+mn-cs"/>
            </a:rPr>
            <a:t>The Southeast region showed the highest MIC</a:t>
          </a:r>
          <a:r>
            <a:rPr lang="en-US" sz="1200" baseline="0">
              <a:solidFill>
                <a:schemeClr val="dk1"/>
              </a:solidFill>
              <a:effectLst/>
              <a:latin typeface="Rockwell" panose="02060603020205020403" pitchFamily="18" charset="0"/>
              <a:ea typeface="+mn-ea"/>
              <a:cs typeface="+mn-cs"/>
            </a:rPr>
            <a:t> charge</a:t>
          </a:r>
          <a:r>
            <a:rPr lang="en-US" sz="1200">
              <a:solidFill>
                <a:schemeClr val="dk1"/>
              </a:solidFill>
              <a:effectLst/>
              <a:latin typeface="Rockwell" panose="02060603020205020403" pitchFamily="18" charset="0"/>
              <a:ea typeface="+mn-ea"/>
              <a:cs typeface="+mn-cs"/>
            </a:rPr>
            <a:t>, contributing 32,000 to the total MIC</a:t>
          </a:r>
          <a:r>
            <a:rPr lang="en-US" sz="1200" baseline="0">
              <a:solidFill>
                <a:schemeClr val="dk1"/>
              </a:solidFill>
              <a:effectLst/>
              <a:latin typeface="Rockwell" panose="02060603020205020403" pitchFamily="18" charset="0"/>
              <a:ea typeface="+mn-ea"/>
              <a:cs typeface="+mn-cs"/>
            </a:rPr>
            <a:t> charge, followed by Northeast as</a:t>
          </a:r>
          <a:r>
            <a:rPr lang="en-US" sz="1200">
              <a:solidFill>
                <a:schemeClr val="dk1"/>
              </a:solidFill>
              <a:effectLst/>
              <a:latin typeface="Rockwell" panose="02060603020205020403" pitchFamily="18" charset="0"/>
              <a:ea typeface="+mn-ea"/>
              <a:cs typeface="+mn-cs"/>
            </a:rPr>
            <a:t> significant contributors.</a:t>
          </a:r>
          <a:endParaRPr lang="en-US" sz="1200">
            <a:effectLst/>
            <a:latin typeface="Rockwell" panose="02060603020205020403" pitchFamily="18" charset="0"/>
          </a:endParaRPr>
        </a:p>
        <a:p>
          <a:endParaRPr lang="en-US" sz="1200">
            <a:latin typeface="Rockwell" panose="02060603020205020403" pitchFamily="18" charset="0"/>
          </a:endParaRPr>
        </a:p>
        <a:p>
          <a:r>
            <a:rPr lang="en-US" sz="1200" b="1">
              <a:latin typeface="Rockwell" panose="02060603020205020403" pitchFamily="18" charset="0"/>
            </a:rPr>
            <a:t>Data Visualization</a:t>
          </a:r>
        </a:p>
        <a:p>
          <a:r>
            <a:rPr lang="en-US" sz="1200">
              <a:latin typeface="Rockwell" panose="02060603020205020403" pitchFamily="18" charset="0"/>
            </a:rPr>
            <a:t>Visual representations of the analysis such as bar charts, line graphs, pie charts</a:t>
          </a:r>
          <a:r>
            <a:rPr lang="en-US" sz="1200" baseline="0">
              <a:latin typeface="Rockwell" panose="02060603020205020403" pitchFamily="18" charset="0"/>
            </a:rPr>
            <a:t> and scatter plots have been included.</a:t>
          </a:r>
          <a:r>
            <a:rPr lang="en-US" sz="1200">
              <a:latin typeface="Rockwell" panose="02060603020205020403" pitchFamily="18" charset="0"/>
            </a:rPr>
            <a:t> These visuals highlight the distribution of</a:t>
          </a:r>
          <a:r>
            <a:rPr lang="en-US" sz="1200" baseline="0">
              <a:latin typeface="Rockwell" panose="02060603020205020403" pitchFamily="18" charset="0"/>
            </a:rPr>
            <a:t> the data and the relationships</a:t>
          </a:r>
          <a:r>
            <a:rPr lang="en-US" sz="1200">
              <a:latin typeface="Rockwell" panose="02060603020205020403" pitchFamily="18" charset="0"/>
            </a:rPr>
            <a:t> across various dimensions. </a:t>
          </a:r>
        </a:p>
        <a:p>
          <a:endParaRPr lang="en-US" sz="1200">
            <a:latin typeface="Rockwell" panose="02060603020205020403" pitchFamily="18" charset="0"/>
          </a:endParaRPr>
        </a:p>
        <a:p>
          <a:r>
            <a:rPr lang="en-US" sz="1200" b="1">
              <a:latin typeface="Rockwell" panose="02060603020205020403" pitchFamily="18" charset="0"/>
            </a:rPr>
            <a:t>Recommendations</a:t>
          </a:r>
        </a:p>
        <a:p>
          <a:r>
            <a:rPr lang="en-US" sz="1200">
              <a:solidFill>
                <a:schemeClr val="dk1"/>
              </a:solidFill>
              <a:effectLst/>
              <a:latin typeface="Rockwell" panose="02060603020205020403" pitchFamily="18" charset="0"/>
              <a:ea typeface="+mn-ea"/>
              <a:cs typeface="+mn-cs"/>
            </a:rPr>
            <a:t>Based on the analysis, we propose the following recommendations:-</a:t>
          </a:r>
        </a:p>
        <a:p>
          <a:pPr lvl="0"/>
          <a:r>
            <a:rPr lang="en-US" sz="1200">
              <a:solidFill>
                <a:schemeClr val="dk1"/>
              </a:solidFill>
              <a:effectLst/>
              <a:latin typeface="Rockwell" panose="02060603020205020403" pitchFamily="18" charset="0"/>
              <a:ea typeface="+mn-ea"/>
              <a:cs typeface="+mn-cs"/>
            </a:rPr>
            <a:t>Exploration of age-specific insurance pricing.</a:t>
          </a:r>
        </a:p>
        <a:p>
          <a:pPr lvl="0"/>
          <a:r>
            <a:rPr lang="en-US" sz="1200">
              <a:solidFill>
                <a:schemeClr val="dk1"/>
              </a:solidFill>
              <a:effectLst/>
              <a:latin typeface="Rockwell" panose="02060603020205020403" pitchFamily="18" charset="0"/>
              <a:ea typeface="+mn-ea"/>
              <a:cs typeface="+mn-cs"/>
            </a:rPr>
            <a:t>Increase awareness on improving some lifestyle choices such exercise,</a:t>
          </a:r>
          <a:r>
            <a:rPr lang="en-US" sz="1200" baseline="0">
              <a:solidFill>
                <a:schemeClr val="dk1"/>
              </a:solidFill>
              <a:effectLst/>
              <a:latin typeface="Rockwell" panose="02060603020205020403" pitchFamily="18" charset="0"/>
              <a:ea typeface="+mn-ea"/>
              <a:cs typeface="+mn-cs"/>
            </a:rPr>
            <a:t> and physical engagement that foster social inclusion and interactions</a:t>
          </a:r>
          <a:r>
            <a:rPr lang="en-US" sz="1200">
              <a:solidFill>
                <a:schemeClr val="dk1"/>
              </a:solidFill>
              <a:effectLst/>
              <a:latin typeface="Rockwell" panose="02060603020205020403" pitchFamily="18" charset="0"/>
              <a:ea typeface="+mn-ea"/>
              <a:cs typeface="+mn-cs"/>
            </a:rPr>
            <a:t> </a:t>
          </a:r>
        </a:p>
        <a:p>
          <a:pPr lvl="0"/>
          <a:r>
            <a:rPr lang="en-US" sz="1200">
              <a:solidFill>
                <a:schemeClr val="dk1"/>
              </a:solidFill>
              <a:effectLst/>
              <a:latin typeface="Rockwell" panose="02060603020205020403" pitchFamily="18" charset="0"/>
              <a:ea typeface="+mn-ea"/>
              <a:cs typeface="+mn-cs"/>
            </a:rPr>
            <a:t>Development of smoking cessation programs, non-smoking</a:t>
          </a:r>
          <a:r>
            <a:rPr lang="en-US" sz="1200" baseline="0">
              <a:solidFill>
                <a:schemeClr val="dk1"/>
              </a:solidFill>
              <a:effectLst/>
              <a:latin typeface="Rockwell" panose="02060603020205020403" pitchFamily="18" charset="0"/>
              <a:ea typeface="+mn-ea"/>
              <a:cs typeface="+mn-cs"/>
            </a:rPr>
            <a:t> incentives </a:t>
          </a:r>
          <a:r>
            <a:rPr lang="en-US" sz="1200">
              <a:solidFill>
                <a:schemeClr val="dk1"/>
              </a:solidFill>
              <a:effectLst/>
              <a:latin typeface="Rockwell" panose="02060603020205020403" pitchFamily="18" charset="0"/>
              <a:ea typeface="+mn-ea"/>
              <a:cs typeface="+mn-cs"/>
            </a:rPr>
            <a:t> to reduce healthcare costs.</a:t>
          </a:r>
        </a:p>
        <a:p>
          <a:r>
            <a:rPr lang="en-US" sz="1200">
              <a:solidFill>
                <a:schemeClr val="dk1"/>
              </a:solidFill>
              <a:effectLst/>
              <a:latin typeface="Rockwell" panose="02060603020205020403" pitchFamily="18" charset="0"/>
              <a:ea typeface="+mn-ea"/>
              <a:cs typeface="+mn-cs"/>
            </a:rPr>
            <a:t>Policy adjustments to address these issues can lead to more equitable and cost-effective healthcare solutions.</a:t>
          </a:r>
        </a:p>
        <a:p>
          <a:endParaRPr lang="en-US" sz="1200">
            <a:latin typeface="Rockwell" panose="02060603020205020403" pitchFamily="18" charset="0"/>
          </a:endParaRPr>
        </a:p>
        <a:p>
          <a:r>
            <a:rPr lang="en-US" sz="1200" b="1">
              <a:latin typeface="Rockwell" panose="02060603020205020403" pitchFamily="18" charset="0"/>
            </a:rPr>
            <a:t>Conclusion</a:t>
          </a:r>
        </a:p>
        <a:p>
          <a:r>
            <a:rPr lang="en-US" sz="1200">
              <a:latin typeface="Rockwell" panose="02060603020205020403" pitchFamily="18" charset="0"/>
            </a:rPr>
            <a:t>This report provides valuable insights into the factors affecting medical insurance charges. Understanding these relationships can inform healthcare policies and individual choices, contributing to more informed decision-making.</a:t>
          </a:r>
        </a:p>
      </xdr:txBody>
    </xdr:sp>
    <xdr:clientData/>
  </xdr:twoCellAnchor>
  <xdr:twoCellAnchor>
    <xdr:from>
      <xdr:col>2</xdr:col>
      <xdr:colOff>257175</xdr:colOff>
      <xdr:row>0</xdr:row>
      <xdr:rowOff>790574</xdr:rowOff>
    </xdr:from>
    <xdr:to>
      <xdr:col>8</xdr:col>
      <xdr:colOff>9525</xdr:colOff>
      <xdr:row>16</xdr:row>
      <xdr:rowOff>57149</xdr:rowOff>
    </xdr:to>
    <xdr:graphicFrame macro="">
      <xdr:nvGraphicFramePr>
        <xdr:cNvPr id="5" name="Chart 4">
          <a:extLst>
            <a:ext uri="{FF2B5EF4-FFF2-40B4-BE49-F238E27FC236}">
              <a16:creationId xmlns:a16="http://schemas.microsoft.com/office/drawing/2014/main" id="{3D3DC470-1577-415B-80DD-A95635073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0</xdr:row>
      <xdr:rowOff>790574</xdr:rowOff>
    </xdr:from>
    <xdr:to>
      <xdr:col>14</xdr:col>
      <xdr:colOff>104776</xdr:colOff>
      <xdr:row>16</xdr:row>
      <xdr:rowOff>57149</xdr:rowOff>
    </xdr:to>
    <xdr:graphicFrame macro="">
      <xdr:nvGraphicFramePr>
        <xdr:cNvPr id="6" name="Chart 5">
          <a:extLst>
            <a:ext uri="{FF2B5EF4-FFF2-40B4-BE49-F238E27FC236}">
              <a16:creationId xmlns:a16="http://schemas.microsoft.com/office/drawing/2014/main" id="{A8D18F09-A79F-481F-9BD6-37695B70D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257174</xdr:colOff>
      <xdr:row>16</xdr:row>
      <xdr:rowOff>57149</xdr:rowOff>
    </xdr:from>
    <xdr:to>
      <xdr:col>7</xdr:col>
      <xdr:colOff>685799</xdr:colOff>
      <xdr:row>32</xdr:row>
      <xdr:rowOff>48019</xdr:rowOff>
    </xdr:to>
    <xdr:graphicFrame macro="">
      <xdr:nvGraphicFramePr>
        <xdr:cNvPr id="7" name="Chart 6">
          <a:extLst>
            <a:ext uri="{FF2B5EF4-FFF2-40B4-BE49-F238E27FC236}">
              <a16:creationId xmlns:a16="http://schemas.microsoft.com/office/drawing/2014/main" id="{B7C04844-12F9-48C1-880C-908A6444A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16</xdr:row>
      <xdr:rowOff>57150</xdr:rowOff>
    </xdr:from>
    <xdr:to>
      <xdr:col>14</xdr:col>
      <xdr:colOff>114300</xdr:colOff>
      <xdr:row>32</xdr:row>
      <xdr:rowOff>38461</xdr:rowOff>
    </xdr:to>
    <xdr:graphicFrame macro="">
      <xdr:nvGraphicFramePr>
        <xdr:cNvPr id="12" name="Chart 11">
          <a:extLst>
            <a:ext uri="{FF2B5EF4-FFF2-40B4-BE49-F238E27FC236}">
              <a16:creationId xmlns:a16="http://schemas.microsoft.com/office/drawing/2014/main" id="{B41DCBAB-6447-4B7A-9E84-C8665A4DF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676275</xdr:colOff>
      <xdr:row>32</xdr:row>
      <xdr:rowOff>28575</xdr:rowOff>
    </xdr:from>
    <xdr:to>
      <xdr:col>14</xdr:col>
      <xdr:colOff>76199</xdr:colOff>
      <xdr:row>50</xdr:row>
      <xdr:rowOff>133350</xdr:rowOff>
    </xdr:to>
    <xdr:graphicFrame macro="">
      <xdr:nvGraphicFramePr>
        <xdr:cNvPr id="23" name="Chart 22">
          <a:extLst>
            <a:ext uri="{FF2B5EF4-FFF2-40B4-BE49-F238E27FC236}">
              <a16:creationId xmlns:a16="http://schemas.microsoft.com/office/drawing/2014/main" id="{469D1F0E-BA20-4670-A2CC-5E98B804B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247650</xdr:colOff>
      <xdr:row>32</xdr:row>
      <xdr:rowOff>28575</xdr:rowOff>
    </xdr:from>
    <xdr:to>
      <xdr:col>8</xdr:col>
      <xdr:colOff>0</xdr:colOff>
      <xdr:row>50</xdr:row>
      <xdr:rowOff>123825</xdr:rowOff>
    </xdr:to>
    <xdr:graphicFrame macro="">
      <xdr:nvGraphicFramePr>
        <xdr:cNvPr id="25" name="Chart 24">
          <a:extLst>
            <a:ext uri="{FF2B5EF4-FFF2-40B4-BE49-F238E27FC236}">
              <a16:creationId xmlns:a16="http://schemas.microsoft.com/office/drawing/2014/main" id="{34AEC8F7-FC79-4470-B7B8-5C25BB7BF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257175</xdr:colOff>
      <xdr:row>50</xdr:row>
      <xdr:rowOff>133350</xdr:rowOff>
    </xdr:from>
    <xdr:to>
      <xdr:col>8</xdr:col>
      <xdr:colOff>19050</xdr:colOff>
      <xdr:row>66</xdr:row>
      <xdr:rowOff>66675</xdr:rowOff>
    </xdr:to>
    <xdr:graphicFrame macro="">
      <xdr:nvGraphicFramePr>
        <xdr:cNvPr id="26" name="Chart 25">
          <a:extLst>
            <a:ext uri="{FF2B5EF4-FFF2-40B4-BE49-F238E27FC236}">
              <a16:creationId xmlns:a16="http://schemas.microsoft.com/office/drawing/2014/main" id="{AB693651-B998-4DAA-9771-F0ED66C96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xdr:row>
      <xdr:rowOff>9525</xdr:rowOff>
    </xdr:from>
    <xdr:to>
      <xdr:col>2</xdr:col>
      <xdr:colOff>247650</xdr:colOff>
      <xdr:row>5</xdr:row>
      <xdr:rowOff>145791</xdr:rowOff>
    </xdr:to>
    <mc:AlternateContent xmlns:mc="http://schemas.openxmlformats.org/markup-compatibility/2006">
      <mc:Choice xmlns:a14="http://schemas.microsoft.com/office/drawing/2010/main" Requires="a14">
        <xdr:graphicFrame macro="">
          <xdr:nvGraphicFramePr>
            <xdr:cNvPr id="27" name="Sex">
              <a:extLst>
                <a:ext uri="{FF2B5EF4-FFF2-40B4-BE49-F238E27FC236}">
                  <a16:creationId xmlns:a16="http://schemas.microsoft.com/office/drawing/2014/main" id="{ECFB658D-C419-AF05-B36B-5C569F651FD2}"/>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0" y="796795"/>
              <a:ext cx="1472293" cy="913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6</xdr:row>
      <xdr:rowOff>28576</xdr:rowOff>
    </xdr:from>
    <xdr:to>
      <xdr:col>2</xdr:col>
      <xdr:colOff>247650</xdr:colOff>
      <xdr:row>13</xdr:row>
      <xdr:rowOff>126159</xdr:rowOff>
    </xdr:to>
    <mc:AlternateContent xmlns:mc="http://schemas.openxmlformats.org/markup-compatibility/2006">
      <mc:Choice xmlns:a14="http://schemas.microsoft.com/office/drawing/2010/main" Requires="a14">
        <xdr:graphicFrame macro="">
          <xdr:nvGraphicFramePr>
            <xdr:cNvPr id="29" name="Region">
              <a:extLst>
                <a:ext uri="{FF2B5EF4-FFF2-40B4-BE49-F238E27FC236}">
                  <a16:creationId xmlns:a16="http://schemas.microsoft.com/office/drawing/2014/main" id="{1322C104-769B-26A2-F5D2-45A1AED332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787785"/>
              <a:ext cx="1472292" cy="1458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14</xdr:row>
      <xdr:rowOff>9526</xdr:rowOff>
    </xdr:from>
    <xdr:to>
      <xdr:col>2</xdr:col>
      <xdr:colOff>247651</xdr:colOff>
      <xdr:row>18</xdr:row>
      <xdr:rowOff>103999</xdr:rowOff>
    </xdr:to>
    <mc:AlternateContent xmlns:mc="http://schemas.openxmlformats.org/markup-compatibility/2006">
      <mc:Choice xmlns:a14="http://schemas.microsoft.com/office/drawing/2010/main" Requires="a14">
        <xdr:graphicFrame macro="">
          <xdr:nvGraphicFramePr>
            <xdr:cNvPr id="32" name="Sex 1">
              <a:extLst>
                <a:ext uri="{FF2B5EF4-FFF2-40B4-BE49-F238E27FC236}">
                  <a16:creationId xmlns:a16="http://schemas.microsoft.com/office/drawing/2014/main" id="{36F945D0-F63E-87B0-0465-14CA480D6D9F}"/>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9526" y="3323837"/>
              <a:ext cx="1462768" cy="87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152400</xdr:rowOff>
    </xdr:from>
    <xdr:to>
      <xdr:col>2</xdr:col>
      <xdr:colOff>247650</xdr:colOff>
      <xdr:row>23</xdr:row>
      <xdr:rowOff>65702</xdr:rowOff>
    </xdr:to>
    <mc:AlternateContent xmlns:mc="http://schemas.openxmlformats.org/markup-compatibility/2006">
      <mc:Choice xmlns:a14="http://schemas.microsoft.com/office/drawing/2010/main" Requires="a14">
        <xdr:graphicFrame macro="">
          <xdr:nvGraphicFramePr>
            <xdr:cNvPr id="33" name="Smoker (yes/no)">
              <a:extLst>
                <a:ext uri="{FF2B5EF4-FFF2-40B4-BE49-F238E27FC236}">
                  <a16:creationId xmlns:a16="http://schemas.microsoft.com/office/drawing/2014/main" id="{843725C9-FCC7-D238-00E6-36F3ACA4E23B}"/>
                </a:ext>
              </a:extLst>
            </xdr:cNvPr>
            <xdr:cNvGraphicFramePr/>
          </xdr:nvGraphicFramePr>
          <xdr:xfrm>
            <a:off x="0" y="0"/>
            <a:ext cx="0" cy="0"/>
          </xdr:xfrm>
          <a:graphic>
            <a:graphicData uri="http://schemas.microsoft.com/office/drawing/2010/slicer">
              <sle:slicer xmlns:sle="http://schemas.microsoft.com/office/drawing/2010/slicer" name="Smoker (yes/no)"/>
            </a:graphicData>
          </a:graphic>
        </xdr:graphicFrame>
      </mc:Choice>
      <mc:Fallback>
        <xdr:sp macro="" textlink="">
          <xdr:nvSpPr>
            <xdr:cNvPr id="0" name=""/>
            <xdr:cNvSpPr>
              <a:spLocks noTextEdit="1"/>
            </xdr:cNvSpPr>
          </xdr:nvSpPr>
          <xdr:spPr>
            <a:xfrm>
              <a:off x="0" y="4244262"/>
              <a:ext cx="1472293" cy="885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23</xdr:row>
      <xdr:rowOff>104775</xdr:rowOff>
    </xdr:from>
    <xdr:to>
      <xdr:col>2</xdr:col>
      <xdr:colOff>257175</xdr:colOff>
      <xdr:row>36</xdr:row>
      <xdr:rowOff>153567</xdr:rowOff>
    </xdr:to>
    <mc:AlternateContent xmlns:mc="http://schemas.openxmlformats.org/markup-compatibility/2006">
      <mc:Choice xmlns:a14="http://schemas.microsoft.com/office/drawing/2010/main" Requires="a14">
        <xdr:graphicFrame macro="">
          <xdr:nvGraphicFramePr>
            <xdr:cNvPr id="34" name="Age">
              <a:extLst>
                <a:ext uri="{FF2B5EF4-FFF2-40B4-BE49-F238E27FC236}">
                  <a16:creationId xmlns:a16="http://schemas.microsoft.com/office/drawing/2014/main" id="{E0DD2663-DEA0-2157-5322-3D634254A0C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9525" y="5168576"/>
              <a:ext cx="1472293" cy="2575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609599</xdr:colOff>
      <xdr:row>0</xdr:row>
      <xdr:rowOff>0</xdr:rowOff>
    </xdr:from>
    <xdr:to>
      <xdr:col>22</xdr:col>
      <xdr:colOff>19050</xdr:colOff>
      <xdr:row>1</xdr:row>
      <xdr:rowOff>0</xdr:rowOff>
    </xdr:to>
    <xdr:sp macro="" textlink="">
      <xdr:nvSpPr>
        <xdr:cNvPr id="35" name="Rectangle: Rounded Corners 34">
          <a:extLst>
            <a:ext uri="{FF2B5EF4-FFF2-40B4-BE49-F238E27FC236}">
              <a16:creationId xmlns:a16="http://schemas.microsoft.com/office/drawing/2014/main" id="{052C1D11-5421-B96C-651A-24C0DE5641F1}"/>
            </a:ext>
          </a:extLst>
        </xdr:cNvPr>
        <xdr:cNvSpPr/>
      </xdr:nvSpPr>
      <xdr:spPr>
        <a:xfrm>
          <a:off x="1221920" y="0"/>
          <a:ext cx="12268201" cy="78727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1"/>
            <a:t>Medical Insurance</a:t>
          </a:r>
          <a:r>
            <a:rPr lang="en-US" sz="2800" b="1" baseline="0"/>
            <a:t>  Performance</a:t>
          </a:r>
          <a:endParaRPr lang="en-US" sz="28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3</xdr:row>
      <xdr:rowOff>157162</xdr:rowOff>
    </xdr:from>
    <xdr:to>
      <xdr:col>9</xdr:col>
      <xdr:colOff>0</xdr:colOff>
      <xdr:row>19</xdr:row>
      <xdr:rowOff>4762</xdr:rowOff>
    </xdr:to>
    <xdr:graphicFrame macro="">
      <xdr:nvGraphicFramePr>
        <xdr:cNvPr id="4" name="Chart 3">
          <a:extLst>
            <a:ext uri="{FF2B5EF4-FFF2-40B4-BE49-F238E27FC236}">
              <a16:creationId xmlns:a16="http://schemas.microsoft.com/office/drawing/2014/main" id="{19176440-D2A3-6659-6839-DA152FE52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1271587</xdr:colOff>
      <xdr:row>3</xdr:row>
      <xdr:rowOff>157162</xdr:rowOff>
    </xdr:from>
    <xdr:to>
      <xdr:col>6</xdr:col>
      <xdr:colOff>204787</xdr:colOff>
      <xdr:row>19</xdr:row>
      <xdr:rowOff>4762</xdr:rowOff>
    </xdr:to>
    <xdr:graphicFrame macro="">
      <xdr:nvGraphicFramePr>
        <xdr:cNvPr id="2" name="Chart 1">
          <a:extLst>
            <a:ext uri="{FF2B5EF4-FFF2-40B4-BE49-F238E27FC236}">
              <a16:creationId xmlns:a16="http://schemas.microsoft.com/office/drawing/2014/main" id="{0E45725A-AD39-0940-51BD-93520C7BC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166687</xdr:colOff>
      <xdr:row>18</xdr:row>
      <xdr:rowOff>176212</xdr:rowOff>
    </xdr:from>
    <xdr:to>
      <xdr:col>8</xdr:col>
      <xdr:colOff>623887</xdr:colOff>
      <xdr:row>34</xdr:row>
      <xdr:rowOff>23812</xdr:rowOff>
    </xdr:to>
    <xdr:graphicFrame macro="">
      <xdr:nvGraphicFramePr>
        <xdr:cNvPr id="4" name="Chart 3">
          <a:extLst>
            <a:ext uri="{FF2B5EF4-FFF2-40B4-BE49-F238E27FC236}">
              <a16:creationId xmlns:a16="http://schemas.microsoft.com/office/drawing/2014/main" id="{70953BD1-57EA-C9C3-883D-A27EC9636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xdr:colOff>
      <xdr:row>4</xdr:row>
      <xdr:rowOff>147637</xdr:rowOff>
    </xdr:from>
    <xdr:to>
      <xdr:col>8</xdr:col>
      <xdr:colOff>500062</xdr:colOff>
      <xdr:row>19</xdr:row>
      <xdr:rowOff>176212</xdr:rowOff>
    </xdr:to>
    <xdr:graphicFrame macro="">
      <xdr:nvGraphicFramePr>
        <xdr:cNvPr id="5" name="Chart 4">
          <a:extLst>
            <a:ext uri="{FF2B5EF4-FFF2-40B4-BE49-F238E27FC236}">
              <a16:creationId xmlns:a16="http://schemas.microsoft.com/office/drawing/2014/main" id="{BDE8A156-317B-A7F4-D990-D68184B0F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xdr:row>
      <xdr:rowOff>138112</xdr:rowOff>
    </xdr:from>
    <xdr:to>
      <xdr:col>2</xdr:col>
      <xdr:colOff>666750</xdr:colOff>
      <xdr:row>25</xdr:row>
      <xdr:rowOff>166687</xdr:rowOff>
    </xdr:to>
    <xdr:graphicFrame macro="">
      <xdr:nvGraphicFramePr>
        <xdr:cNvPr id="5" name="Chart 4">
          <a:extLst>
            <a:ext uri="{FF2B5EF4-FFF2-40B4-BE49-F238E27FC236}">
              <a16:creationId xmlns:a16="http://schemas.microsoft.com/office/drawing/2014/main" id="{E2B5A32F-5C6D-68F1-B9E6-E2D355455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xdr:colOff>
      <xdr:row>9</xdr:row>
      <xdr:rowOff>0</xdr:rowOff>
    </xdr:from>
    <xdr:to>
      <xdr:col>8</xdr:col>
      <xdr:colOff>0</xdr:colOff>
      <xdr:row>25</xdr:row>
      <xdr:rowOff>166687</xdr:rowOff>
    </xdr:to>
    <xdr:graphicFrame macro="">
      <xdr:nvGraphicFramePr>
        <xdr:cNvPr id="11" name="Chart 10">
          <a:extLst>
            <a:ext uri="{FF2B5EF4-FFF2-40B4-BE49-F238E27FC236}">
              <a16:creationId xmlns:a16="http://schemas.microsoft.com/office/drawing/2014/main" id="{74B5B690-C408-8C81-35EC-A2EFC0640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2309812</xdr:colOff>
      <xdr:row>3</xdr:row>
      <xdr:rowOff>157162</xdr:rowOff>
    </xdr:from>
    <xdr:to>
      <xdr:col>5</xdr:col>
      <xdr:colOff>42862</xdr:colOff>
      <xdr:row>20</xdr:row>
      <xdr:rowOff>14287</xdr:rowOff>
    </xdr:to>
    <xdr:graphicFrame macro="">
      <xdr:nvGraphicFramePr>
        <xdr:cNvPr id="2" name="Chart 1">
          <a:extLst>
            <a:ext uri="{FF2B5EF4-FFF2-40B4-BE49-F238E27FC236}">
              <a16:creationId xmlns:a16="http://schemas.microsoft.com/office/drawing/2014/main" id="{A974D9FD-5800-E59B-3DBB-6FD52EB91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5.456150925929" createdVersion="8" refreshedVersion="8" minRefreshableVersion="3" recordCount="1338" xr:uid="{32C48A25-975F-4D1B-B20A-B146794B4B72}">
  <cacheSource type="worksheet">
    <worksheetSource name="Table3"/>
  </cacheSource>
  <cacheFields count="7">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2">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No. Children" numFmtId="49">
      <sharedItems containsSemiMixedTypes="0" containsString="0" containsNumber="1" containsInteger="1" minValue="0" maxValue="5" count="6">
        <n v="0"/>
        <n v="1"/>
        <n v="3"/>
        <n v="2"/>
        <n v="5"/>
        <n v="4"/>
      </sharedItems>
    </cacheField>
    <cacheField name="Smoker (yes/no)" numFmtId="49">
      <sharedItems count="2">
        <s v="yes"/>
        <s v="no"/>
      </sharedItems>
    </cacheField>
    <cacheField name="Region" numFmtId="0">
      <sharedItems count="4">
        <s v="Southwest"/>
        <s v="Southeast"/>
        <s v="Northwest"/>
        <s v="Northeast"/>
      </sharedItems>
    </cacheField>
    <cacheField name="Medical Insurance Charges" numFmtId="165">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pivotCacheId="1660850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x v="0"/>
  </r>
  <r>
    <x v="1"/>
    <x v="1"/>
    <x v="1"/>
    <x v="1"/>
    <x v="1"/>
    <x v="1"/>
    <x v="1"/>
  </r>
  <r>
    <x v="2"/>
    <x v="1"/>
    <x v="2"/>
    <x v="2"/>
    <x v="1"/>
    <x v="1"/>
    <x v="2"/>
  </r>
  <r>
    <x v="3"/>
    <x v="1"/>
    <x v="3"/>
    <x v="0"/>
    <x v="1"/>
    <x v="2"/>
    <x v="3"/>
  </r>
  <r>
    <x v="4"/>
    <x v="1"/>
    <x v="4"/>
    <x v="0"/>
    <x v="1"/>
    <x v="2"/>
    <x v="4"/>
  </r>
  <r>
    <x v="5"/>
    <x v="0"/>
    <x v="5"/>
    <x v="0"/>
    <x v="1"/>
    <x v="1"/>
    <x v="5"/>
  </r>
  <r>
    <x v="6"/>
    <x v="0"/>
    <x v="6"/>
    <x v="1"/>
    <x v="1"/>
    <x v="1"/>
    <x v="6"/>
  </r>
  <r>
    <x v="7"/>
    <x v="0"/>
    <x v="7"/>
    <x v="2"/>
    <x v="1"/>
    <x v="2"/>
    <x v="7"/>
  </r>
  <r>
    <x v="7"/>
    <x v="1"/>
    <x v="8"/>
    <x v="3"/>
    <x v="1"/>
    <x v="3"/>
    <x v="8"/>
  </r>
  <r>
    <x v="8"/>
    <x v="0"/>
    <x v="9"/>
    <x v="0"/>
    <x v="1"/>
    <x v="2"/>
    <x v="9"/>
  </r>
  <r>
    <x v="9"/>
    <x v="1"/>
    <x v="10"/>
    <x v="0"/>
    <x v="1"/>
    <x v="3"/>
    <x v="10"/>
  </r>
  <r>
    <x v="10"/>
    <x v="0"/>
    <x v="11"/>
    <x v="0"/>
    <x v="0"/>
    <x v="1"/>
    <x v="11"/>
  </r>
  <r>
    <x v="11"/>
    <x v="1"/>
    <x v="12"/>
    <x v="0"/>
    <x v="1"/>
    <x v="0"/>
    <x v="12"/>
  </r>
  <r>
    <x v="12"/>
    <x v="0"/>
    <x v="13"/>
    <x v="0"/>
    <x v="1"/>
    <x v="1"/>
    <x v="13"/>
  </r>
  <r>
    <x v="13"/>
    <x v="1"/>
    <x v="14"/>
    <x v="0"/>
    <x v="0"/>
    <x v="1"/>
    <x v="14"/>
  </r>
  <r>
    <x v="0"/>
    <x v="1"/>
    <x v="15"/>
    <x v="1"/>
    <x v="1"/>
    <x v="0"/>
    <x v="15"/>
  </r>
  <r>
    <x v="14"/>
    <x v="0"/>
    <x v="16"/>
    <x v="1"/>
    <x v="1"/>
    <x v="3"/>
    <x v="16"/>
  </r>
  <r>
    <x v="11"/>
    <x v="1"/>
    <x v="17"/>
    <x v="0"/>
    <x v="1"/>
    <x v="3"/>
    <x v="17"/>
  </r>
  <r>
    <x v="12"/>
    <x v="1"/>
    <x v="18"/>
    <x v="0"/>
    <x v="1"/>
    <x v="0"/>
    <x v="18"/>
  </r>
  <r>
    <x v="15"/>
    <x v="1"/>
    <x v="19"/>
    <x v="0"/>
    <x v="0"/>
    <x v="0"/>
    <x v="19"/>
  </r>
  <r>
    <x v="8"/>
    <x v="0"/>
    <x v="20"/>
    <x v="0"/>
    <x v="1"/>
    <x v="3"/>
    <x v="20"/>
  </r>
  <r>
    <x v="15"/>
    <x v="0"/>
    <x v="21"/>
    <x v="1"/>
    <x v="1"/>
    <x v="0"/>
    <x v="21"/>
  </r>
  <r>
    <x v="1"/>
    <x v="1"/>
    <x v="22"/>
    <x v="0"/>
    <x v="1"/>
    <x v="1"/>
    <x v="22"/>
  </r>
  <r>
    <x v="16"/>
    <x v="0"/>
    <x v="23"/>
    <x v="1"/>
    <x v="0"/>
    <x v="3"/>
    <x v="23"/>
  </r>
  <r>
    <x v="7"/>
    <x v="1"/>
    <x v="24"/>
    <x v="3"/>
    <x v="1"/>
    <x v="2"/>
    <x v="24"/>
  </r>
  <r>
    <x v="17"/>
    <x v="0"/>
    <x v="25"/>
    <x v="2"/>
    <x v="1"/>
    <x v="1"/>
    <x v="25"/>
  </r>
  <r>
    <x v="18"/>
    <x v="0"/>
    <x v="26"/>
    <x v="0"/>
    <x v="1"/>
    <x v="3"/>
    <x v="26"/>
  </r>
  <r>
    <x v="19"/>
    <x v="0"/>
    <x v="27"/>
    <x v="3"/>
    <x v="1"/>
    <x v="2"/>
    <x v="27"/>
  </r>
  <r>
    <x v="11"/>
    <x v="1"/>
    <x v="28"/>
    <x v="1"/>
    <x v="1"/>
    <x v="2"/>
    <x v="28"/>
  </r>
  <r>
    <x v="5"/>
    <x v="1"/>
    <x v="29"/>
    <x v="3"/>
    <x v="0"/>
    <x v="0"/>
    <x v="29"/>
  </r>
  <r>
    <x v="20"/>
    <x v="1"/>
    <x v="30"/>
    <x v="0"/>
    <x v="0"/>
    <x v="0"/>
    <x v="30"/>
  </r>
  <r>
    <x v="1"/>
    <x v="0"/>
    <x v="31"/>
    <x v="0"/>
    <x v="1"/>
    <x v="3"/>
    <x v="31"/>
  </r>
  <r>
    <x v="0"/>
    <x v="0"/>
    <x v="32"/>
    <x v="4"/>
    <x v="1"/>
    <x v="0"/>
    <x v="32"/>
  </r>
  <r>
    <x v="18"/>
    <x v="1"/>
    <x v="33"/>
    <x v="0"/>
    <x v="1"/>
    <x v="2"/>
    <x v="33"/>
  </r>
  <r>
    <x v="2"/>
    <x v="1"/>
    <x v="34"/>
    <x v="1"/>
    <x v="0"/>
    <x v="0"/>
    <x v="34"/>
  </r>
  <r>
    <x v="0"/>
    <x v="1"/>
    <x v="35"/>
    <x v="0"/>
    <x v="1"/>
    <x v="2"/>
    <x v="35"/>
  </r>
  <r>
    <x v="10"/>
    <x v="0"/>
    <x v="36"/>
    <x v="2"/>
    <x v="1"/>
    <x v="2"/>
    <x v="36"/>
  </r>
  <r>
    <x v="21"/>
    <x v="1"/>
    <x v="37"/>
    <x v="0"/>
    <x v="1"/>
    <x v="0"/>
    <x v="37"/>
  </r>
  <r>
    <x v="22"/>
    <x v="1"/>
    <x v="38"/>
    <x v="1"/>
    <x v="0"/>
    <x v="3"/>
    <x v="38"/>
  </r>
  <r>
    <x v="8"/>
    <x v="1"/>
    <x v="39"/>
    <x v="0"/>
    <x v="0"/>
    <x v="0"/>
    <x v="39"/>
  </r>
  <r>
    <x v="23"/>
    <x v="0"/>
    <x v="40"/>
    <x v="0"/>
    <x v="1"/>
    <x v="3"/>
    <x v="40"/>
  </r>
  <r>
    <x v="5"/>
    <x v="0"/>
    <x v="41"/>
    <x v="3"/>
    <x v="1"/>
    <x v="1"/>
    <x v="41"/>
  </r>
  <r>
    <x v="24"/>
    <x v="1"/>
    <x v="42"/>
    <x v="1"/>
    <x v="1"/>
    <x v="1"/>
    <x v="42"/>
  </r>
  <r>
    <x v="7"/>
    <x v="0"/>
    <x v="43"/>
    <x v="3"/>
    <x v="1"/>
    <x v="1"/>
    <x v="43"/>
  </r>
  <r>
    <x v="25"/>
    <x v="1"/>
    <x v="44"/>
    <x v="1"/>
    <x v="1"/>
    <x v="3"/>
    <x v="44"/>
  </r>
  <r>
    <x v="19"/>
    <x v="1"/>
    <x v="45"/>
    <x v="0"/>
    <x v="1"/>
    <x v="0"/>
    <x v="45"/>
  </r>
  <r>
    <x v="1"/>
    <x v="0"/>
    <x v="46"/>
    <x v="3"/>
    <x v="1"/>
    <x v="3"/>
    <x v="46"/>
  </r>
  <r>
    <x v="2"/>
    <x v="0"/>
    <x v="47"/>
    <x v="0"/>
    <x v="1"/>
    <x v="2"/>
    <x v="47"/>
  </r>
  <r>
    <x v="8"/>
    <x v="0"/>
    <x v="48"/>
    <x v="0"/>
    <x v="1"/>
    <x v="1"/>
    <x v="48"/>
  </r>
  <r>
    <x v="26"/>
    <x v="1"/>
    <x v="49"/>
    <x v="1"/>
    <x v="0"/>
    <x v="1"/>
    <x v="49"/>
  </r>
  <r>
    <x v="1"/>
    <x v="0"/>
    <x v="50"/>
    <x v="0"/>
    <x v="1"/>
    <x v="3"/>
    <x v="50"/>
  </r>
  <r>
    <x v="27"/>
    <x v="0"/>
    <x v="51"/>
    <x v="3"/>
    <x v="1"/>
    <x v="2"/>
    <x v="51"/>
  </r>
  <r>
    <x v="28"/>
    <x v="1"/>
    <x v="52"/>
    <x v="1"/>
    <x v="0"/>
    <x v="0"/>
    <x v="52"/>
  </r>
  <r>
    <x v="26"/>
    <x v="1"/>
    <x v="53"/>
    <x v="0"/>
    <x v="0"/>
    <x v="1"/>
    <x v="53"/>
  </r>
  <r>
    <x v="29"/>
    <x v="0"/>
    <x v="54"/>
    <x v="2"/>
    <x v="1"/>
    <x v="2"/>
    <x v="54"/>
  </r>
  <r>
    <x v="30"/>
    <x v="1"/>
    <x v="55"/>
    <x v="3"/>
    <x v="0"/>
    <x v="2"/>
    <x v="55"/>
  </r>
  <r>
    <x v="30"/>
    <x v="0"/>
    <x v="56"/>
    <x v="3"/>
    <x v="1"/>
    <x v="3"/>
    <x v="56"/>
  </r>
  <r>
    <x v="1"/>
    <x v="1"/>
    <x v="57"/>
    <x v="3"/>
    <x v="0"/>
    <x v="1"/>
    <x v="57"/>
  </r>
  <r>
    <x v="31"/>
    <x v="0"/>
    <x v="58"/>
    <x v="1"/>
    <x v="0"/>
    <x v="1"/>
    <x v="58"/>
  </r>
  <r>
    <x v="16"/>
    <x v="0"/>
    <x v="59"/>
    <x v="3"/>
    <x v="1"/>
    <x v="2"/>
    <x v="59"/>
  </r>
  <r>
    <x v="32"/>
    <x v="1"/>
    <x v="60"/>
    <x v="2"/>
    <x v="1"/>
    <x v="3"/>
    <x v="60"/>
  </r>
  <r>
    <x v="9"/>
    <x v="1"/>
    <x v="61"/>
    <x v="5"/>
    <x v="1"/>
    <x v="1"/>
    <x v="61"/>
  </r>
  <r>
    <x v="33"/>
    <x v="1"/>
    <x v="62"/>
    <x v="1"/>
    <x v="1"/>
    <x v="2"/>
    <x v="62"/>
  </r>
  <r>
    <x v="2"/>
    <x v="0"/>
    <x v="63"/>
    <x v="1"/>
    <x v="1"/>
    <x v="2"/>
    <x v="63"/>
  </r>
  <r>
    <x v="34"/>
    <x v="0"/>
    <x v="64"/>
    <x v="0"/>
    <x v="0"/>
    <x v="2"/>
    <x v="64"/>
  </r>
  <r>
    <x v="0"/>
    <x v="0"/>
    <x v="65"/>
    <x v="0"/>
    <x v="1"/>
    <x v="0"/>
    <x v="65"/>
  </r>
  <r>
    <x v="35"/>
    <x v="0"/>
    <x v="66"/>
    <x v="3"/>
    <x v="1"/>
    <x v="0"/>
    <x v="66"/>
  </r>
  <r>
    <x v="29"/>
    <x v="1"/>
    <x v="31"/>
    <x v="1"/>
    <x v="1"/>
    <x v="2"/>
    <x v="67"/>
  </r>
  <r>
    <x v="29"/>
    <x v="0"/>
    <x v="67"/>
    <x v="0"/>
    <x v="1"/>
    <x v="1"/>
    <x v="68"/>
  </r>
  <r>
    <x v="2"/>
    <x v="1"/>
    <x v="68"/>
    <x v="2"/>
    <x v="0"/>
    <x v="1"/>
    <x v="69"/>
  </r>
  <r>
    <x v="13"/>
    <x v="0"/>
    <x v="69"/>
    <x v="0"/>
    <x v="0"/>
    <x v="1"/>
    <x v="70"/>
  </r>
  <r>
    <x v="5"/>
    <x v="1"/>
    <x v="70"/>
    <x v="4"/>
    <x v="1"/>
    <x v="3"/>
    <x v="71"/>
  </r>
  <r>
    <x v="31"/>
    <x v="0"/>
    <x v="71"/>
    <x v="2"/>
    <x v="1"/>
    <x v="0"/>
    <x v="72"/>
  </r>
  <r>
    <x v="30"/>
    <x v="1"/>
    <x v="72"/>
    <x v="1"/>
    <x v="1"/>
    <x v="1"/>
    <x v="73"/>
  </r>
  <r>
    <x v="36"/>
    <x v="1"/>
    <x v="73"/>
    <x v="3"/>
    <x v="1"/>
    <x v="0"/>
    <x v="74"/>
  </r>
  <r>
    <x v="37"/>
    <x v="1"/>
    <x v="74"/>
    <x v="0"/>
    <x v="1"/>
    <x v="2"/>
    <x v="75"/>
  </r>
  <r>
    <x v="38"/>
    <x v="0"/>
    <x v="75"/>
    <x v="1"/>
    <x v="1"/>
    <x v="1"/>
    <x v="76"/>
  </r>
  <r>
    <x v="27"/>
    <x v="1"/>
    <x v="76"/>
    <x v="0"/>
    <x v="1"/>
    <x v="1"/>
    <x v="77"/>
  </r>
  <r>
    <x v="20"/>
    <x v="0"/>
    <x v="77"/>
    <x v="0"/>
    <x v="1"/>
    <x v="3"/>
    <x v="78"/>
  </r>
  <r>
    <x v="24"/>
    <x v="0"/>
    <x v="36"/>
    <x v="0"/>
    <x v="1"/>
    <x v="2"/>
    <x v="79"/>
  </r>
  <r>
    <x v="5"/>
    <x v="1"/>
    <x v="78"/>
    <x v="1"/>
    <x v="1"/>
    <x v="3"/>
    <x v="80"/>
  </r>
  <r>
    <x v="39"/>
    <x v="0"/>
    <x v="79"/>
    <x v="0"/>
    <x v="1"/>
    <x v="3"/>
    <x v="81"/>
  </r>
  <r>
    <x v="20"/>
    <x v="1"/>
    <x v="80"/>
    <x v="1"/>
    <x v="0"/>
    <x v="1"/>
    <x v="82"/>
  </r>
  <r>
    <x v="28"/>
    <x v="0"/>
    <x v="81"/>
    <x v="5"/>
    <x v="1"/>
    <x v="2"/>
    <x v="83"/>
  </r>
  <r>
    <x v="7"/>
    <x v="0"/>
    <x v="82"/>
    <x v="3"/>
    <x v="0"/>
    <x v="0"/>
    <x v="84"/>
  </r>
  <r>
    <x v="39"/>
    <x v="1"/>
    <x v="83"/>
    <x v="3"/>
    <x v="0"/>
    <x v="2"/>
    <x v="85"/>
  </r>
  <r>
    <x v="37"/>
    <x v="0"/>
    <x v="84"/>
    <x v="0"/>
    <x v="0"/>
    <x v="2"/>
    <x v="86"/>
  </r>
  <r>
    <x v="12"/>
    <x v="0"/>
    <x v="85"/>
    <x v="0"/>
    <x v="1"/>
    <x v="0"/>
    <x v="87"/>
  </r>
  <r>
    <x v="6"/>
    <x v="0"/>
    <x v="7"/>
    <x v="0"/>
    <x v="1"/>
    <x v="2"/>
    <x v="88"/>
  </r>
  <r>
    <x v="19"/>
    <x v="0"/>
    <x v="86"/>
    <x v="0"/>
    <x v="1"/>
    <x v="2"/>
    <x v="89"/>
  </r>
  <r>
    <x v="27"/>
    <x v="0"/>
    <x v="87"/>
    <x v="0"/>
    <x v="1"/>
    <x v="1"/>
    <x v="90"/>
  </r>
  <r>
    <x v="31"/>
    <x v="0"/>
    <x v="88"/>
    <x v="1"/>
    <x v="1"/>
    <x v="2"/>
    <x v="91"/>
  </r>
  <r>
    <x v="17"/>
    <x v="1"/>
    <x v="8"/>
    <x v="2"/>
    <x v="0"/>
    <x v="3"/>
    <x v="92"/>
  </r>
  <r>
    <x v="22"/>
    <x v="1"/>
    <x v="47"/>
    <x v="3"/>
    <x v="1"/>
    <x v="2"/>
    <x v="93"/>
  </r>
  <r>
    <x v="33"/>
    <x v="0"/>
    <x v="89"/>
    <x v="3"/>
    <x v="0"/>
    <x v="0"/>
    <x v="94"/>
  </r>
  <r>
    <x v="2"/>
    <x v="0"/>
    <x v="80"/>
    <x v="1"/>
    <x v="1"/>
    <x v="1"/>
    <x v="95"/>
  </r>
  <r>
    <x v="40"/>
    <x v="0"/>
    <x v="43"/>
    <x v="2"/>
    <x v="1"/>
    <x v="0"/>
    <x v="96"/>
  </r>
  <r>
    <x v="19"/>
    <x v="1"/>
    <x v="90"/>
    <x v="0"/>
    <x v="1"/>
    <x v="1"/>
    <x v="97"/>
  </r>
  <r>
    <x v="12"/>
    <x v="1"/>
    <x v="91"/>
    <x v="0"/>
    <x v="0"/>
    <x v="3"/>
    <x v="98"/>
  </r>
  <r>
    <x v="25"/>
    <x v="1"/>
    <x v="92"/>
    <x v="0"/>
    <x v="0"/>
    <x v="0"/>
    <x v="99"/>
  </r>
  <r>
    <x v="24"/>
    <x v="0"/>
    <x v="93"/>
    <x v="0"/>
    <x v="1"/>
    <x v="0"/>
    <x v="100"/>
  </r>
  <r>
    <x v="15"/>
    <x v="1"/>
    <x v="94"/>
    <x v="0"/>
    <x v="1"/>
    <x v="3"/>
    <x v="101"/>
  </r>
  <r>
    <x v="1"/>
    <x v="0"/>
    <x v="95"/>
    <x v="0"/>
    <x v="1"/>
    <x v="3"/>
    <x v="102"/>
  </r>
  <r>
    <x v="35"/>
    <x v="0"/>
    <x v="96"/>
    <x v="2"/>
    <x v="0"/>
    <x v="1"/>
    <x v="103"/>
  </r>
  <r>
    <x v="16"/>
    <x v="0"/>
    <x v="97"/>
    <x v="1"/>
    <x v="1"/>
    <x v="0"/>
    <x v="104"/>
  </r>
  <r>
    <x v="34"/>
    <x v="1"/>
    <x v="24"/>
    <x v="1"/>
    <x v="0"/>
    <x v="2"/>
    <x v="105"/>
  </r>
  <r>
    <x v="0"/>
    <x v="0"/>
    <x v="98"/>
    <x v="1"/>
    <x v="1"/>
    <x v="0"/>
    <x v="106"/>
  </r>
  <r>
    <x v="21"/>
    <x v="1"/>
    <x v="99"/>
    <x v="3"/>
    <x v="1"/>
    <x v="2"/>
    <x v="107"/>
  </r>
  <r>
    <x v="38"/>
    <x v="1"/>
    <x v="100"/>
    <x v="0"/>
    <x v="1"/>
    <x v="1"/>
    <x v="108"/>
  </r>
  <r>
    <x v="18"/>
    <x v="1"/>
    <x v="101"/>
    <x v="0"/>
    <x v="0"/>
    <x v="1"/>
    <x v="109"/>
  </r>
  <r>
    <x v="40"/>
    <x v="1"/>
    <x v="51"/>
    <x v="1"/>
    <x v="1"/>
    <x v="2"/>
    <x v="110"/>
  </r>
  <r>
    <x v="19"/>
    <x v="0"/>
    <x v="102"/>
    <x v="3"/>
    <x v="1"/>
    <x v="0"/>
    <x v="111"/>
  </r>
  <r>
    <x v="7"/>
    <x v="1"/>
    <x v="43"/>
    <x v="0"/>
    <x v="1"/>
    <x v="0"/>
    <x v="112"/>
  </r>
  <r>
    <x v="27"/>
    <x v="0"/>
    <x v="103"/>
    <x v="0"/>
    <x v="1"/>
    <x v="2"/>
    <x v="113"/>
  </r>
  <r>
    <x v="14"/>
    <x v="1"/>
    <x v="104"/>
    <x v="2"/>
    <x v="1"/>
    <x v="3"/>
    <x v="114"/>
  </r>
  <r>
    <x v="8"/>
    <x v="1"/>
    <x v="105"/>
    <x v="0"/>
    <x v="1"/>
    <x v="3"/>
    <x v="115"/>
  </r>
  <r>
    <x v="30"/>
    <x v="1"/>
    <x v="106"/>
    <x v="0"/>
    <x v="1"/>
    <x v="1"/>
    <x v="116"/>
  </r>
  <r>
    <x v="38"/>
    <x v="0"/>
    <x v="100"/>
    <x v="1"/>
    <x v="0"/>
    <x v="1"/>
    <x v="117"/>
  </r>
  <r>
    <x v="41"/>
    <x v="0"/>
    <x v="107"/>
    <x v="0"/>
    <x v="1"/>
    <x v="1"/>
    <x v="118"/>
  </r>
  <r>
    <x v="7"/>
    <x v="0"/>
    <x v="108"/>
    <x v="3"/>
    <x v="1"/>
    <x v="2"/>
    <x v="119"/>
  </r>
  <r>
    <x v="36"/>
    <x v="1"/>
    <x v="109"/>
    <x v="3"/>
    <x v="1"/>
    <x v="0"/>
    <x v="120"/>
  </r>
  <r>
    <x v="1"/>
    <x v="1"/>
    <x v="110"/>
    <x v="0"/>
    <x v="1"/>
    <x v="3"/>
    <x v="121"/>
  </r>
  <r>
    <x v="34"/>
    <x v="0"/>
    <x v="111"/>
    <x v="0"/>
    <x v="1"/>
    <x v="2"/>
    <x v="122"/>
  </r>
  <r>
    <x v="36"/>
    <x v="1"/>
    <x v="112"/>
    <x v="1"/>
    <x v="0"/>
    <x v="3"/>
    <x v="123"/>
  </r>
  <r>
    <x v="42"/>
    <x v="0"/>
    <x v="113"/>
    <x v="2"/>
    <x v="1"/>
    <x v="2"/>
    <x v="124"/>
  </r>
  <r>
    <x v="21"/>
    <x v="0"/>
    <x v="114"/>
    <x v="0"/>
    <x v="1"/>
    <x v="3"/>
    <x v="125"/>
  </r>
  <r>
    <x v="0"/>
    <x v="0"/>
    <x v="115"/>
    <x v="0"/>
    <x v="0"/>
    <x v="0"/>
    <x v="126"/>
  </r>
  <r>
    <x v="14"/>
    <x v="0"/>
    <x v="116"/>
    <x v="0"/>
    <x v="1"/>
    <x v="0"/>
    <x v="127"/>
  </r>
  <r>
    <x v="4"/>
    <x v="0"/>
    <x v="117"/>
    <x v="3"/>
    <x v="0"/>
    <x v="2"/>
    <x v="128"/>
  </r>
  <r>
    <x v="25"/>
    <x v="1"/>
    <x v="118"/>
    <x v="3"/>
    <x v="1"/>
    <x v="0"/>
    <x v="129"/>
  </r>
  <r>
    <x v="17"/>
    <x v="0"/>
    <x v="119"/>
    <x v="0"/>
    <x v="1"/>
    <x v="3"/>
    <x v="130"/>
  </r>
  <r>
    <x v="35"/>
    <x v="0"/>
    <x v="120"/>
    <x v="0"/>
    <x v="1"/>
    <x v="3"/>
    <x v="131"/>
  </r>
  <r>
    <x v="31"/>
    <x v="0"/>
    <x v="121"/>
    <x v="3"/>
    <x v="1"/>
    <x v="0"/>
    <x v="132"/>
  </r>
  <r>
    <x v="0"/>
    <x v="1"/>
    <x v="122"/>
    <x v="0"/>
    <x v="1"/>
    <x v="2"/>
    <x v="133"/>
  </r>
  <r>
    <x v="34"/>
    <x v="0"/>
    <x v="114"/>
    <x v="0"/>
    <x v="1"/>
    <x v="3"/>
    <x v="134"/>
  </r>
  <r>
    <x v="20"/>
    <x v="0"/>
    <x v="123"/>
    <x v="0"/>
    <x v="1"/>
    <x v="1"/>
    <x v="135"/>
  </r>
  <r>
    <x v="0"/>
    <x v="1"/>
    <x v="22"/>
    <x v="0"/>
    <x v="1"/>
    <x v="0"/>
    <x v="136"/>
  </r>
  <r>
    <x v="20"/>
    <x v="1"/>
    <x v="124"/>
    <x v="0"/>
    <x v="1"/>
    <x v="2"/>
    <x v="137"/>
  </r>
  <r>
    <x v="40"/>
    <x v="0"/>
    <x v="125"/>
    <x v="2"/>
    <x v="1"/>
    <x v="1"/>
    <x v="138"/>
  </r>
  <r>
    <x v="20"/>
    <x v="0"/>
    <x v="126"/>
    <x v="0"/>
    <x v="1"/>
    <x v="0"/>
    <x v="139"/>
  </r>
  <r>
    <x v="16"/>
    <x v="1"/>
    <x v="64"/>
    <x v="3"/>
    <x v="1"/>
    <x v="3"/>
    <x v="140"/>
  </r>
  <r>
    <x v="21"/>
    <x v="1"/>
    <x v="127"/>
    <x v="1"/>
    <x v="1"/>
    <x v="3"/>
    <x v="141"/>
  </r>
  <r>
    <x v="16"/>
    <x v="1"/>
    <x v="128"/>
    <x v="3"/>
    <x v="0"/>
    <x v="1"/>
    <x v="142"/>
  </r>
  <r>
    <x v="38"/>
    <x v="1"/>
    <x v="129"/>
    <x v="3"/>
    <x v="1"/>
    <x v="2"/>
    <x v="143"/>
  </r>
  <r>
    <x v="15"/>
    <x v="1"/>
    <x v="54"/>
    <x v="2"/>
    <x v="0"/>
    <x v="2"/>
    <x v="144"/>
  </r>
  <r>
    <x v="38"/>
    <x v="0"/>
    <x v="130"/>
    <x v="2"/>
    <x v="1"/>
    <x v="1"/>
    <x v="145"/>
  </r>
  <r>
    <x v="6"/>
    <x v="1"/>
    <x v="131"/>
    <x v="2"/>
    <x v="0"/>
    <x v="2"/>
    <x v="146"/>
  </r>
  <r>
    <x v="43"/>
    <x v="0"/>
    <x v="132"/>
    <x v="1"/>
    <x v="1"/>
    <x v="1"/>
    <x v="147"/>
  </r>
  <r>
    <x v="31"/>
    <x v="0"/>
    <x v="133"/>
    <x v="1"/>
    <x v="1"/>
    <x v="2"/>
    <x v="148"/>
  </r>
  <r>
    <x v="0"/>
    <x v="1"/>
    <x v="98"/>
    <x v="1"/>
    <x v="1"/>
    <x v="0"/>
    <x v="149"/>
  </r>
  <r>
    <x v="22"/>
    <x v="1"/>
    <x v="134"/>
    <x v="1"/>
    <x v="1"/>
    <x v="2"/>
    <x v="150"/>
  </r>
  <r>
    <x v="28"/>
    <x v="1"/>
    <x v="102"/>
    <x v="0"/>
    <x v="1"/>
    <x v="1"/>
    <x v="151"/>
  </r>
  <r>
    <x v="4"/>
    <x v="0"/>
    <x v="135"/>
    <x v="2"/>
    <x v="1"/>
    <x v="3"/>
    <x v="152"/>
  </r>
  <r>
    <x v="44"/>
    <x v="0"/>
    <x v="108"/>
    <x v="0"/>
    <x v="0"/>
    <x v="3"/>
    <x v="153"/>
  </r>
  <r>
    <x v="29"/>
    <x v="0"/>
    <x v="94"/>
    <x v="1"/>
    <x v="1"/>
    <x v="3"/>
    <x v="154"/>
  </r>
  <r>
    <x v="36"/>
    <x v="1"/>
    <x v="136"/>
    <x v="0"/>
    <x v="1"/>
    <x v="2"/>
    <x v="155"/>
  </r>
  <r>
    <x v="28"/>
    <x v="1"/>
    <x v="137"/>
    <x v="0"/>
    <x v="0"/>
    <x v="1"/>
    <x v="156"/>
  </r>
  <r>
    <x v="1"/>
    <x v="1"/>
    <x v="124"/>
    <x v="0"/>
    <x v="0"/>
    <x v="3"/>
    <x v="157"/>
  </r>
  <r>
    <x v="15"/>
    <x v="1"/>
    <x v="76"/>
    <x v="0"/>
    <x v="0"/>
    <x v="1"/>
    <x v="158"/>
  </r>
  <r>
    <x v="45"/>
    <x v="0"/>
    <x v="138"/>
    <x v="2"/>
    <x v="1"/>
    <x v="1"/>
    <x v="159"/>
  </r>
  <r>
    <x v="44"/>
    <x v="0"/>
    <x v="40"/>
    <x v="0"/>
    <x v="0"/>
    <x v="2"/>
    <x v="160"/>
  </r>
  <r>
    <x v="1"/>
    <x v="0"/>
    <x v="139"/>
    <x v="0"/>
    <x v="0"/>
    <x v="1"/>
    <x v="161"/>
  </r>
  <r>
    <x v="40"/>
    <x v="1"/>
    <x v="140"/>
    <x v="1"/>
    <x v="1"/>
    <x v="0"/>
    <x v="162"/>
  </r>
  <r>
    <x v="4"/>
    <x v="0"/>
    <x v="141"/>
    <x v="3"/>
    <x v="1"/>
    <x v="0"/>
    <x v="163"/>
  </r>
  <r>
    <x v="7"/>
    <x v="1"/>
    <x v="142"/>
    <x v="0"/>
    <x v="1"/>
    <x v="2"/>
    <x v="164"/>
  </r>
  <r>
    <x v="42"/>
    <x v="1"/>
    <x v="143"/>
    <x v="5"/>
    <x v="1"/>
    <x v="3"/>
    <x v="165"/>
  </r>
  <r>
    <x v="34"/>
    <x v="0"/>
    <x v="144"/>
    <x v="4"/>
    <x v="1"/>
    <x v="0"/>
    <x v="166"/>
  </r>
  <r>
    <x v="4"/>
    <x v="0"/>
    <x v="145"/>
    <x v="2"/>
    <x v="1"/>
    <x v="2"/>
    <x v="167"/>
  </r>
  <r>
    <x v="0"/>
    <x v="0"/>
    <x v="56"/>
    <x v="1"/>
    <x v="1"/>
    <x v="2"/>
    <x v="168"/>
  </r>
  <r>
    <x v="13"/>
    <x v="1"/>
    <x v="146"/>
    <x v="2"/>
    <x v="1"/>
    <x v="3"/>
    <x v="169"/>
  </r>
  <r>
    <x v="18"/>
    <x v="1"/>
    <x v="147"/>
    <x v="0"/>
    <x v="1"/>
    <x v="1"/>
    <x v="170"/>
  </r>
  <r>
    <x v="41"/>
    <x v="1"/>
    <x v="148"/>
    <x v="0"/>
    <x v="1"/>
    <x v="0"/>
    <x v="171"/>
  </r>
  <r>
    <x v="1"/>
    <x v="1"/>
    <x v="149"/>
    <x v="0"/>
    <x v="1"/>
    <x v="3"/>
    <x v="172"/>
  </r>
  <r>
    <x v="22"/>
    <x v="0"/>
    <x v="82"/>
    <x v="1"/>
    <x v="1"/>
    <x v="0"/>
    <x v="173"/>
  </r>
  <r>
    <x v="23"/>
    <x v="0"/>
    <x v="150"/>
    <x v="0"/>
    <x v="1"/>
    <x v="2"/>
    <x v="174"/>
  </r>
  <r>
    <x v="18"/>
    <x v="0"/>
    <x v="151"/>
    <x v="0"/>
    <x v="0"/>
    <x v="0"/>
    <x v="175"/>
  </r>
  <r>
    <x v="25"/>
    <x v="1"/>
    <x v="152"/>
    <x v="3"/>
    <x v="1"/>
    <x v="2"/>
    <x v="176"/>
  </r>
  <r>
    <x v="40"/>
    <x v="1"/>
    <x v="153"/>
    <x v="1"/>
    <x v="1"/>
    <x v="0"/>
    <x v="177"/>
  </r>
  <r>
    <x v="6"/>
    <x v="0"/>
    <x v="65"/>
    <x v="3"/>
    <x v="1"/>
    <x v="0"/>
    <x v="178"/>
  </r>
  <r>
    <x v="24"/>
    <x v="0"/>
    <x v="145"/>
    <x v="2"/>
    <x v="1"/>
    <x v="3"/>
    <x v="179"/>
  </r>
  <r>
    <x v="30"/>
    <x v="1"/>
    <x v="105"/>
    <x v="0"/>
    <x v="1"/>
    <x v="2"/>
    <x v="180"/>
  </r>
  <r>
    <x v="1"/>
    <x v="0"/>
    <x v="90"/>
    <x v="0"/>
    <x v="1"/>
    <x v="1"/>
    <x v="181"/>
  </r>
  <r>
    <x v="20"/>
    <x v="1"/>
    <x v="91"/>
    <x v="2"/>
    <x v="1"/>
    <x v="3"/>
    <x v="182"/>
  </r>
  <r>
    <x v="36"/>
    <x v="0"/>
    <x v="154"/>
    <x v="0"/>
    <x v="1"/>
    <x v="2"/>
    <x v="183"/>
  </r>
  <r>
    <x v="36"/>
    <x v="1"/>
    <x v="155"/>
    <x v="3"/>
    <x v="1"/>
    <x v="1"/>
    <x v="184"/>
  </r>
  <r>
    <x v="26"/>
    <x v="1"/>
    <x v="156"/>
    <x v="2"/>
    <x v="0"/>
    <x v="3"/>
    <x v="185"/>
  </r>
  <r>
    <x v="21"/>
    <x v="0"/>
    <x v="96"/>
    <x v="3"/>
    <x v="1"/>
    <x v="1"/>
    <x v="186"/>
  </r>
  <r>
    <x v="15"/>
    <x v="0"/>
    <x v="157"/>
    <x v="2"/>
    <x v="1"/>
    <x v="0"/>
    <x v="187"/>
  </r>
  <r>
    <x v="24"/>
    <x v="0"/>
    <x v="158"/>
    <x v="1"/>
    <x v="1"/>
    <x v="0"/>
    <x v="188"/>
  </r>
  <r>
    <x v="38"/>
    <x v="0"/>
    <x v="159"/>
    <x v="3"/>
    <x v="1"/>
    <x v="2"/>
    <x v="189"/>
  </r>
  <r>
    <x v="35"/>
    <x v="1"/>
    <x v="160"/>
    <x v="0"/>
    <x v="1"/>
    <x v="1"/>
    <x v="190"/>
  </r>
  <r>
    <x v="26"/>
    <x v="0"/>
    <x v="161"/>
    <x v="0"/>
    <x v="1"/>
    <x v="0"/>
    <x v="191"/>
  </r>
  <r>
    <x v="9"/>
    <x v="1"/>
    <x v="5"/>
    <x v="0"/>
    <x v="1"/>
    <x v="1"/>
    <x v="192"/>
  </r>
  <r>
    <x v="12"/>
    <x v="0"/>
    <x v="40"/>
    <x v="1"/>
    <x v="1"/>
    <x v="2"/>
    <x v="193"/>
  </r>
  <r>
    <x v="1"/>
    <x v="1"/>
    <x v="53"/>
    <x v="0"/>
    <x v="1"/>
    <x v="1"/>
    <x v="194"/>
  </r>
  <r>
    <x v="0"/>
    <x v="1"/>
    <x v="162"/>
    <x v="0"/>
    <x v="1"/>
    <x v="2"/>
    <x v="195"/>
  </r>
  <r>
    <x v="46"/>
    <x v="0"/>
    <x v="163"/>
    <x v="0"/>
    <x v="1"/>
    <x v="0"/>
    <x v="196"/>
  </r>
  <r>
    <x v="39"/>
    <x v="0"/>
    <x v="32"/>
    <x v="3"/>
    <x v="1"/>
    <x v="1"/>
    <x v="197"/>
  </r>
  <r>
    <x v="43"/>
    <x v="0"/>
    <x v="164"/>
    <x v="0"/>
    <x v="1"/>
    <x v="2"/>
    <x v="198"/>
  </r>
  <r>
    <x v="33"/>
    <x v="0"/>
    <x v="165"/>
    <x v="0"/>
    <x v="1"/>
    <x v="3"/>
    <x v="199"/>
  </r>
  <r>
    <x v="0"/>
    <x v="0"/>
    <x v="159"/>
    <x v="0"/>
    <x v="1"/>
    <x v="2"/>
    <x v="200"/>
  </r>
  <r>
    <x v="28"/>
    <x v="0"/>
    <x v="166"/>
    <x v="1"/>
    <x v="1"/>
    <x v="1"/>
    <x v="201"/>
  </r>
  <r>
    <x v="8"/>
    <x v="0"/>
    <x v="167"/>
    <x v="0"/>
    <x v="1"/>
    <x v="2"/>
    <x v="202"/>
  </r>
  <r>
    <x v="13"/>
    <x v="0"/>
    <x v="168"/>
    <x v="0"/>
    <x v="0"/>
    <x v="1"/>
    <x v="203"/>
  </r>
  <r>
    <x v="6"/>
    <x v="1"/>
    <x v="169"/>
    <x v="0"/>
    <x v="1"/>
    <x v="0"/>
    <x v="204"/>
  </r>
  <r>
    <x v="2"/>
    <x v="0"/>
    <x v="4"/>
    <x v="1"/>
    <x v="1"/>
    <x v="3"/>
    <x v="205"/>
  </r>
  <r>
    <x v="17"/>
    <x v="1"/>
    <x v="170"/>
    <x v="0"/>
    <x v="1"/>
    <x v="1"/>
    <x v="206"/>
  </r>
  <r>
    <x v="22"/>
    <x v="1"/>
    <x v="7"/>
    <x v="3"/>
    <x v="0"/>
    <x v="3"/>
    <x v="207"/>
  </r>
  <r>
    <x v="18"/>
    <x v="0"/>
    <x v="171"/>
    <x v="0"/>
    <x v="1"/>
    <x v="0"/>
    <x v="208"/>
  </r>
  <r>
    <x v="29"/>
    <x v="1"/>
    <x v="81"/>
    <x v="1"/>
    <x v="1"/>
    <x v="3"/>
    <x v="209"/>
  </r>
  <r>
    <x v="34"/>
    <x v="1"/>
    <x v="2"/>
    <x v="1"/>
    <x v="1"/>
    <x v="0"/>
    <x v="210"/>
  </r>
  <r>
    <x v="29"/>
    <x v="1"/>
    <x v="99"/>
    <x v="5"/>
    <x v="1"/>
    <x v="2"/>
    <x v="211"/>
  </r>
  <r>
    <x v="23"/>
    <x v="1"/>
    <x v="70"/>
    <x v="3"/>
    <x v="1"/>
    <x v="2"/>
    <x v="212"/>
  </r>
  <r>
    <x v="16"/>
    <x v="0"/>
    <x v="172"/>
    <x v="1"/>
    <x v="1"/>
    <x v="1"/>
    <x v="213"/>
  </r>
  <r>
    <x v="39"/>
    <x v="0"/>
    <x v="157"/>
    <x v="3"/>
    <x v="1"/>
    <x v="0"/>
    <x v="214"/>
  </r>
  <r>
    <x v="24"/>
    <x v="0"/>
    <x v="109"/>
    <x v="3"/>
    <x v="1"/>
    <x v="0"/>
    <x v="215"/>
  </r>
  <r>
    <x v="31"/>
    <x v="0"/>
    <x v="40"/>
    <x v="0"/>
    <x v="1"/>
    <x v="2"/>
    <x v="216"/>
  </r>
  <r>
    <x v="13"/>
    <x v="1"/>
    <x v="173"/>
    <x v="0"/>
    <x v="1"/>
    <x v="1"/>
    <x v="217"/>
  </r>
  <r>
    <x v="21"/>
    <x v="0"/>
    <x v="96"/>
    <x v="1"/>
    <x v="1"/>
    <x v="1"/>
    <x v="218"/>
  </r>
  <r>
    <x v="23"/>
    <x v="0"/>
    <x v="174"/>
    <x v="0"/>
    <x v="1"/>
    <x v="1"/>
    <x v="219"/>
  </r>
  <r>
    <x v="16"/>
    <x v="0"/>
    <x v="175"/>
    <x v="1"/>
    <x v="1"/>
    <x v="0"/>
    <x v="220"/>
  </r>
  <r>
    <x v="31"/>
    <x v="0"/>
    <x v="176"/>
    <x v="0"/>
    <x v="1"/>
    <x v="3"/>
    <x v="221"/>
  </r>
  <r>
    <x v="4"/>
    <x v="1"/>
    <x v="43"/>
    <x v="2"/>
    <x v="1"/>
    <x v="0"/>
    <x v="222"/>
  </r>
  <r>
    <x v="0"/>
    <x v="1"/>
    <x v="82"/>
    <x v="0"/>
    <x v="0"/>
    <x v="0"/>
    <x v="223"/>
  </r>
  <r>
    <x v="44"/>
    <x v="1"/>
    <x v="177"/>
    <x v="0"/>
    <x v="0"/>
    <x v="1"/>
    <x v="224"/>
  </r>
  <r>
    <x v="19"/>
    <x v="1"/>
    <x v="178"/>
    <x v="2"/>
    <x v="1"/>
    <x v="1"/>
    <x v="225"/>
  </r>
  <r>
    <x v="2"/>
    <x v="1"/>
    <x v="179"/>
    <x v="0"/>
    <x v="1"/>
    <x v="1"/>
    <x v="226"/>
  </r>
  <r>
    <x v="30"/>
    <x v="0"/>
    <x v="180"/>
    <x v="0"/>
    <x v="1"/>
    <x v="1"/>
    <x v="227"/>
  </r>
  <r>
    <x v="24"/>
    <x v="0"/>
    <x v="181"/>
    <x v="1"/>
    <x v="1"/>
    <x v="3"/>
    <x v="228"/>
  </r>
  <r>
    <x v="42"/>
    <x v="1"/>
    <x v="94"/>
    <x v="3"/>
    <x v="1"/>
    <x v="3"/>
    <x v="229"/>
  </r>
  <r>
    <x v="44"/>
    <x v="0"/>
    <x v="182"/>
    <x v="1"/>
    <x v="1"/>
    <x v="2"/>
    <x v="230"/>
  </r>
  <r>
    <x v="17"/>
    <x v="0"/>
    <x v="138"/>
    <x v="2"/>
    <x v="1"/>
    <x v="1"/>
    <x v="231"/>
  </r>
  <r>
    <x v="0"/>
    <x v="0"/>
    <x v="183"/>
    <x v="0"/>
    <x v="1"/>
    <x v="0"/>
    <x v="232"/>
  </r>
  <r>
    <x v="17"/>
    <x v="1"/>
    <x v="97"/>
    <x v="1"/>
    <x v="1"/>
    <x v="0"/>
    <x v="233"/>
  </r>
  <r>
    <x v="46"/>
    <x v="1"/>
    <x v="184"/>
    <x v="3"/>
    <x v="1"/>
    <x v="2"/>
    <x v="234"/>
  </r>
  <r>
    <x v="29"/>
    <x v="0"/>
    <x v="185"/>
    <x v="3"/>
    <x v="0"/>
    <x v="1"/>
    <x v="235"/>
  </r>
  <r>
    <x v="1"/>
    <x v="0"/>
    <x v="172"/>
    <x v="0"/>
    <x v="1"/>
    <x v="1"/>
    <x v="236"/>
  </r>
  <r>
    <x v="5"/>
    <x v="1"/>
    <x v="186"/>
    <x v="3"/>
    <x v="1"/>
    <x v="1"/>
    <x v="237"/>
  </r>
  <r>
    <x v="0"/>
    <x v="1"/>
    <x v="187"/>
    <x v="0"/>
    <x v="0"/>
    <x v="2"/>
    <x v="238"/>
  </r>
  <r>
    <x v="36"/>
    <x v="1"/>
    <x v="179"/>
    <x v="1"/>
    <x v="1"/>
    <x v="1"/>
    <x v="239"/>
  </r>
  <r>
    <x v="11"/>
    <x v="0"/>
    <x v="38"/>
    <x v="3"/>
    <x v="0"/>
    <x v="3"/>
    <x v="240"/>
  </r>
  <r>
    <x v="3"/>
    <x v="0"/>
    <x v="188"/>
    <x v="1"/>
    <x v="1"/>
    <x v="3"/>
    <x v="241"/>
  </r>
  <r>
    <x v="19"/>
    <x v="0"/>
    <x v="189"/>
    <x v="1"/>
    <x v="1"/>
    <x v="0"/>
    <x v="242"/>
  </r>
  <r>
    <x v="29"/>
    <x v="1"/>
    <x v="19"/>
    <x v="2"/>
    <x v="1"/>
    <x v="0"/>
    <x v="243"/>
  </r>
  <r>
    <x v="18"/>
    <x v="0"/>
    <x v="7"/>
    <x v="0"/>
    <x v="0"/>
    <x v="3"/>
    <x v="244"/>
  </r>
  <r>
    <x v="40"/>
    <x v="1"/>
    <x v="190"/>
    <x v="0"/>
    <x v="1"/>
    <x v="2"/>
    <x v="245"/>
  </r>
  <r>
    <x v="8"/>
    <x v="0"/>
    <x v="179"/>
    <x v="0"/>
    <x v="1"/>
    <x v="1"/>
    <x v="246"/>
  </r>
  <r>
    <x v="23"/>
    <x v="1"/>
    <x v="191"/>
    <x v="0"/>
    <x v="1"/>
    <x v="1"/>
    <x v="247"/>
  </r>
  <r>
    <x v="0"/>
    <x v="1"/>
    <x v="192"/>
    <x v="1"/>
    <x v="1"/>
    <x v="0"/>
    <x v="248"/>
  </r>
  <r>
    <x v="38"/>
    <x v="1"/>
    <x v="111"/>
    <x v="1"/>
    <x v="1"/>
    <x v="3"/>
    <x v="249"/>
  </r>
  <r>
    <x v="1"/>
    <x v="1"/>
    <x v="193"/>
    <x v="3"/>
    <x v="0"/>
    <x v="3"/>
    <x v="250"/>
  </r>
  <r>
    <x v="18"/>
    <x v="0"/>
    <x v="158"/>
    <x v="3"/>
    <x v="0"/>
    <x v="0"/>
    <x v="251"/>
  </r>
  <r>
    <x v="40"/>
    <x v="1"/>
    <x v="194"/>
    <x v="3"/>
    <x v="0"/>
    <x v="1"/>
    <x v="252"/>
  </r>
  <r>
    <x v="13"/>
    <x v="1"/>
    <x v="148"/>
    <x v="2"/>
    <x v="1"/>
    <x v="0"/>
    <x v="253"/>
  </r>
  <r>
    <x v="45"/>
    <x v="1"/>
    <x v="56"/>
    <x v="0"/>
    <x v="0"/>
    <x v="3"/>
    <x v="254"/>
  </r>
  <r>
    <x v="19"/>
    <x v="0"/>
    <x v="195"/>
    <x v="2"/>
    <x v="1"/>
    <x v="3"/>
    <x v="255"/>
  </r>
  <r>
    <x v="12"/>
    <x v="1"/>
    <x v="51"/>
    <x v="0"/>
    <x v="0"/>
    <x v="2"/>
    <x v="256"/>
  </r>
  <r>
    <x v="25"/>
    <x v="0"/>
    <x v="196"/>
    <x v="0"/>
    <x v="1"/>
    <x v="1"/>
    <x v="257"/>
  </r>
  <r>
    <x v="43"/>
    <x v="1"/>
    <x v="197"/>
    <x v="5"/>
    <x v="1"/>
    <x v="2"/>
    <x v="258"/>
  </r>
  <r>
    <x v="0"/>
    <x v="1"/>
    <x v="23"/>
    <x v="0"/>
    <x v="0"/>
    <x v="2"/>
    <x v="259"/>
  </r>
  <r>
    <x v="30"/>
    <x v="0"/>
    <x v="198"/>
    <x v="0"/>
    <x v="1"/>
    <x v="0"/>
    <x v="260"/>
  </r>
  <r>
    <x v="34"/>
    <x v="0"/>
    <x v="199"/>
    <x v="1"/>
    <x v="0"/>
    <x v="1"/>
    <x v="261"/>
  </r>
  <r>
    <x v="14"/>
    <x v="1"/>
    <x v="200"/>
    <x v="2"/>
    <x v="0"/>
    <x v="3"/>
    <x v="262"/>
  </r>
  <r>
    <x v="0"/>
    <x v="1"/>
    <x v="55"/>
    <x v="0"/>
    <x v="0"/>
    <x v="2"/>
    <x v="263"/>
  </r>
  <r>
    <x v="31"/>
    <x v="0"/>
    <x v="179"/>
    <x v="2"/>
    <x v="1"/>
    <x v="1"/>
    <x v="264"/>
  </r>
  <r>
    <x v="6"/>
    <x v="1"/>
    <x v="201"/>
    <x v="2"/>
    <x v="0"/>
    <x v="1"/>
    <x v="265"/>
  </r>
  <r>
    <x v="29"/>
    <x v="1"/>
    <x v="202"/>
    <x v="1"/>
    <x v="0"/>
    <x v="1"/>
    <x v="266"/>
  </r>
  <r>
    <x v="17"/>
    <x v="0"/>
    <x v="203"/>
    <x v="2"/>
    <x v="1"/>
    <x v="3"/>
    <x v="267"/>
  </r>
  <r>
    <x v="39"/>
    <x v="1"/>
    <x v="204"/>
    <x v="1"/>
    <x v="1"/>
    <x v="0"/>
    <x v="268"/>
  </r>
  <r>
    <x v="41"/>
    <x v="1"/>
    <x v="9"/>
    <x v="1"/>
    <x v="1"/>
    <x v="3"/>
    <x v="269"/>
  </r>
  <r>
    <x v="1"/>
    <x v="1"/>
    <x v="205"/>
    <x v="1"/>
    <x v="1"/>
    <x v="1"/>
    <x v="270"/>
  </r>
  <r>
    <x v="45"/>
    <x v="1"/>
    <x v="206"/>
    <x v="3"/>
    <x v="0"/>
    <x v="0"/>
    <x v="271"/>
  </r>
  <r>
    <x v="24"/>
    <x v="1"/>
    <x v="44"/>
    <x v="3"/>
    <x v="1"/>
    <x v="2"/>
    <x v="272"/>
  </r>
  <r>
    <x v="45"/>
    <x v="1"/>
    <x v="207"/>
    <x v="1"/>
    <x v="1"/>
    <x v="3"/>
    <x v="273"/>
  </r>
  <r>
    <x v="9"/>
    <x v="1"/>
    <x v="208"/>
    <x v="0"/>
    <x v="1"/>
    <x v="2"/>
    <x v="274"/>
  </r>
  <r>
    <x v="42"/>
    <x v="0"/>
    <x v="40"/>
    <x v="3"/>
    <x v="1"/>
    <x v="3"/>
    <x v="275"/>
  </r>
  <r>
    <x v="0"/>
    <x v="1"/>
    <x v="209"/>
    <x v="3"/>
    <x v="1"/>
    <x v="2"/>
    <x v="276"/>
  </r>
  <r>
    <x v="20"/>
    <x v="0"/>
    <x v="210"/>
    <x v="0"/>
    <x v="1"/>
    <x v="0"/>
    <x v="277"/>
  </r>
  <r>
    <x v="17"/>
    <x v="1"/>
    <x v="211"/>
    <x v="3"/>
    <x v="1"/>
    <x v="1"/>
    <x v="278"/>
  </r>
  <r>
    <x v="43"/>
    <x v="0"/>
    <x v="212"/>
    <x v="1"/>
    <x v="1"/>
    <x v="1"/>
    <x v="279"/>
  </r>
  <r>
    <x v="29"/>
    <x v="0"/>
    <x v="213"/>
    <x v="1"/>
    <x v="0"/>
    <x v="3"/>
    <x v="280"/>
  </r>
  <r>
    <x v="40"/>
    <x v="1"/>
    <x v="214"/>
    <x v="2"/>
    <x v="0"/>
    <x v="3"/>
    <x v="281"/>
  </r>
  <r>
    <x v="15"/>
    <x v="1"/>
    <x v="215"/>
    <x v="1"/>
    <x v="1"/>
    <x v="3"/>
    <x v="282"/>
  </r>
  <r>
    <x v="19"/>
    <x v="0"/>
    <x v="203"/>
    <x v="1"/>
    <x v="1"/>
    <x v="3"/>
    <x v="283"/>
  </r>
  <r>
    <x v="14"/>
    <x v="0"/>
    <x v="216"/>
    <x v="0"/>
    <x v="1"/>
    <x v="0"/>
    <x v="284"/>
  </r>
  <r>
    <x v="6"/>
    <x v="1"/>
    <x v="217"/>
    <x v="1"/>
    <x v="1"/>
    <x v="1"/>
    <x v="285"/>
  </r>
  <r>
    <x v="6"/>
    <x v="0"/>
    <x v="218"/>
    <x v="3"/>
    <x v="1"/>
    <x v="3"/>
    <x v="286"/>
  </r>
  <r>
    <x v="18"/>
    <x v="0"/>
    <x v="10"/>
    <x v="0"/>
    <x v="1"/>
    <x v="2"/>
    <x v="287"/>
  </r>
  <r>
    <x v="17"/>
    <x v="0"/>
    <x v="219"/>
    <x v="1"/>
    <x v="0"/>
    <x v="3"/>
    <x v="288"/>
  </r>
  <r>
    <x v="14"/>
    <x v="1"/>
    <x v="170"/>
    <x v="2"/>
    <x v="1"/>
    <x v="1"/>
    <x v="289"/>
  </r>
  <r>
    <x v="2"/>
    <x v="0"/>
    <x v="220"/>
    <x v="0"/>
    <x v="1"/>
    <x v="0"/>
    <x v="290"/>
  </r>
  <r>
    <x v="38"/>
    <x v="1"/>
    <x v="142"/>
    <x v="1"/>
    <x v="1"/>
    <x v="3"/>
    <x v="291"/>
  </r>
  <r>
    <x v="9"/>
    <x v="1"/>
    <x v="221"/>
    <x v="3"/>
    <x v="0"/>
    <x v="1"/>
    <x v="292"/>
  </r>
  <r>
    <x v="20"/>
    <x v="0"/>
    <x v="222"/>
    <x v="0"/>
    <x v="1"/>
    <x v="1"/>
    <x v="293"/>
  </r>
  <r>
    <x v="9"/>
    <x v="1"/>
    <x v="189"/>
    <x v="2"/>
    <x v="1"/>
    <x v="0"/>
    <x v="294"/>
  </r>
  <r>
    <x v="1"/>
    <x v="1"/>
    <x v="223"/>
    <x v="0"/>
    <x v="1"/>
    <x v="3"/>
    <x v="295"/>
  </r>
  <r>
    <x v="0"/>
    <x v="1"/>
    <x v="224"/>
    <x v="0"/>
    <x v="0"/>
    <x v="0"/>
    <x v="296"/>
  </r>
  <r>
    <x v="42"/>
    <x v="1"/>
    <x v="225"/>
    <x v="1"/>
    <x v="0"/>
    <x v="1"/>
    <x v="297"/>
  </r>
  <r>
    <x v="5"/>
    <x v="1"/>
    <x v="226"/>
    <x v="2"/>
    <x v="0"/>
    <x v="2"/>
    <x v="298"/>
  </r>
  <r>
    <x v="28"/>
    <x v="0"/>
    <x v="4"/>
    <x v="1"/>
    <x v="1"/>
    <x v="2"/>
    <x v="299"/>
  </r>
  <r>
    <x v="26"/>
    <x v="1"/>
    <x v="208"/>
    <x v="2"/>
    <x v="1"/>
    <x v="3"/>
    <x v="300"/>
  </r>
  <r>
    <x v="31"/>
    <x v="0"/>
    <x v="227"/>
    <x v="2"/>
    <x v="0"/>
    <x v="3"/>
    <x v="301"/>
  </r>
  <r>
    <x v="12"/>
    <x v="0"/>
    <x v="228"/>
    <x v="3"/>
    <x v="1"/>
    <x v="1"/>
    <x v="302"/>
  </r>
  <r>
    <x v="2"/>
    <x v="0"/>
    <x v="2"/>
    <x v="3"/>
    <x v="1"/>
    <x v="1"/>
    <x v="303"/>
  </r>
  <r>
    <x v="37"/>
    <x v="0"/>
    <x v="229"/>
    <x v="3"/>
    <x v="1"/>
    <x v="0"/>
    <x v="304"/>
  </r>
  <r>
    <x v="38"/>
    <x v="1"/>
    <x v="150"/>
    <x v="3"/>
    <x v="1"/>
    <x v="2"/>
    <x v="305"/>
  </r>
  <r>
    <x v="2"/>
    <x v="0"/>
    <x v="97"/>
    <x v="3"/>
    <x v="1"/>
    <x v="0"/>
    <x v="306"/>
  </r>
  <r>
    <x v="15"/>
    <x v="0"/>
    <x v="230"/>
    <x v="1"/>
    <x v="1"/>
    <x v="1"/>
    <x v="307"/>
  </r>
  <r>
    <x v="30"/>
    <x v="1"/>
    <x v="231"/>
    <x v="0"/>
    <x v="1"/>
    <x v="3"/>
    <x v="308"/>
  </r>
  <r>
    <x v="24"/>
    <x v="0"/>
    <x v="232"/>
    <x v="3"/>
    <x v="1"/>
    <x v="2"/>
    <x v="309"/>
  </r>
  <r>
    <x v="45"/>
    <x v="1"/>
    <x v="40"/>
    <x v="0"/>
    <x v="1"/>
    <x v="0"/>
    <x v="310"/>
  </r>
  <r>
    <x v="0"/>
    <x v="0"/>
    <x v="62"/>
    <x v="0"/>
    <x v="1"/>
    <x v="0"/>
    <x v="311"/>
  </r>
  <r>
    <x v="32"/>
    <x v="1"/>
    <x v="233"/>
    <x v="2"/>
    <x v="0"/>
    <x v="1"/>
    <x v="312"/>
  </r>
  <r>
    <x v="41"/>
    <x v="1"/>
    <x v="191"/>
    <x v="0"/>
    <x v="1"/>
    <x v="1"/>
    <x v="313"/>
  </r>
  <r>
    <x v="13"/>
    <x v="0"/>
    <x v="234"/>
    <x v="0"/>
    <x v="0"/>
    <x v="0"/>
    <x v="314"/>
  </r>
  <r>
    <x v="14"/>
    <x v="1"/>
    <x v="176"/>
    <x v="0"/>
    <x v="1"/>
    <x v="3"/>
    <x v="315"/>
  </r>
  <r>
    <x v="45"/>
    <x v="1"/>
    <x v="104"/>
    <x v="0"/>
    <x v="1"/>
    <x v="2"/>
    <x v="316"/>
  </r>
  <r>
    <x v="40"/>
    <x v="1"/>
    <x v="27"/>
    <x v="0"/>
    <x v="1"/>
    <x v="3"/>
    <x v="317"/>
  </r>
  <r>
    <x v="36"/>
    <x v="0"/>
    <x v="215"/>
    <x v="0"/>
    <x v="1"/>
    <x v="2"/>
    <x v="318"/>
  </r>
  <r>
    <x v="4"/>
    <x v="1"/>
    <x v="59"/>
    <x v="1"/>
    <x v="1"/>
    <x v="3"/>
    <x v="319"/>
  </r>
  <r>
    <x v="16"/>
    <x v="1"/>
    <x v="235"/>
    <x v="1"/>
    <x v="1"/>
    <x v="2"/>
    <x v="320"/>
  </r>
  <r>
    <x v="21"/>
    <x v="0"/>
    <x v="142"/>
    <x v="5"/>
    <x v="1"/>
    <x v="3"/>
    <x v="321"/>
  </r>
  <r>
    <x v="16"/>
    <x v="1"/>
    <x v="43"/>
    <x v="0"/>
    <x v="0"/>
    <x v="0"/>
    <x v="322"/>
  </r>
  <r>
    <x v="37"/>
    <x v="1"/>
    <x v="236"/>
    <x v="0"/>
    <x v="1"/>
    <x v="3"/>
    <x v="323"/>
  </r>
  <r>
    <x v="38"/>
    <x v="1"/>
    <x v="85"/>
    <x v="0"/>
    <x v="1"/>
    <x v="0"/>
    <x v="324"/>
  </r>
  <r>
    <x v="29"/>
    <x v="1"/>
    <x v="237"/>
    <x v="1"/>
    <x v="1"/>
    <x v="3"/>
    <x v="325"/>
  </r>
  <r>
    <x v="13"/>
    <x v="0"/>
    <x v="174"/>
    <x v="1"/>
    <x v="1"/>
    <x v="1"/>
    <x v="326"/>
  </r>
  <r>
    <x v="39"/>
    <x v="1"/>
    <x v="238"/>
    <x v="3"/>
    <x v="0"/>
    <x v="2"/>
    <x v="327"/>
  </r>
  <r>
    <x v="33"/>
    <x v="0"/>
    <x v="239"/>
    <x v="1"/>
    <x v="0"/>
    <x v="0"/>
    <x v="328"/>
  </r>
  <r>
    <x v="14"/>
    <x v="1"/>
    <x v="240"/>
    <x v="0"/>
    <x v="1"/>
    <x v="0"/>
    <x v="329"/>
  </r>
  <r>
    <x v="35"/>
    <x v="0"/>
    <x v="241"/>
    <x v="1"/>
    <x v="0"/>
    <x v="3"/>
    <x v="330"/>
  </r>
  <r>
    <x v="14"/>
    <x v="1"/>
    <x v="60"/>
    <x v="0"/>
    <x v="0"/>
    <x v="2"/>
    <x v="331"/>
  </r>
  <r>
    <x v="35"/>
    <x v="0"/>
    <x v="84"/>
    <x v="0"/>
    <x v="1"/>
    <x v="2"/>
    <x v="332"/>
  </r>
  <r>
    <x v="12"/>
    <x v="0"/>
    <x v="114"/>
    <x v="0"/>
    <x v="1"/>
    <x v="3"/>
    <x v="333"/>
  </r>
  <r>
    <x v="32"/>
    <x v="0"/>
    <x v="103"/>
    <x v="3"/>
    <x v="1"/>
    <x v="3"/>
    <x v="334"/>
  </r>
  <r>
    <x v="33"/>
    <x v="1"/>
    <x v="242"/>
    <x v="0"/>
    <x v="1"/>
    <x v="0"/>
    <x v="335"/>
  </r>
  <r>
    <x v="8"/>
    <x v="1"/>
    <x v="5"/>
    <x v="0"/>
    <x v="1"/>
    <x v="1"/>
    <x v="336"/>
  </r>
  <r>
    <x v="10"/>
    <x v="1"/>
    <x v="208"/>
    <x v="1"/>
    <x v="1"/>
    <x v="2"/>
    <x v="337"/>
  </r>
  <r>
    <x v="45"/>
    <x v="1"/>
    <x v="243"/>
    <x v="1"/>
    <x v="0"/>
    <x v="3"/>
    <x v="338"/>
  </r>
  <r>
    <x v="6"/>
    <x v="0"/>
    <x v="25"/>
    <x v="1"/>
    <x v="1"/>
    <x v="1"/>
    <x v="339"/>
  </r>
  <r>
    <x v="23"/>
    <x v="0"/>
    <x v="244"/>
    <x v="0"/>
    <x v="1"/>
    <x v="0"/>
    <x v="340"/>
  </r>
  <r>
    <x v="10"/>
    <x v="1"/>
    <x v="190"/>
    <x v="0"/>
    <x v="1"/>
    <x v="2"/>
    <x v="341"/>
  </r>
  <r>
    <x v="8"/>
    <x v="0"/>
    <x v="208"/>
    <x v="0"/>
    <x v="1"/>
    <x v="3"/>
    <x v="342"/>
  </r>
  <r>
    <x v="18"/>
    <x v="1"/>
    <x v="219"/>
    <x v="0"/>
    <x v="1"/>
    <x v="3"/>
    <x v="343"/>
  </r>
  <r>
    <x v="41"/>
    <x v="0"/>
    <x v="147"/>
    <x v="5"/>
    <x v="1"/>
    <x v="1"/>
    <x v="344"/>
  </r>
  <r>
    <x v="16"/>
    <x v="0"/>
    <x v="245"/>
    <x v="2"/>
    <x v="1"/>
    <x v="1"/>
    <x v="345"/>
  </r>
  <r>
    <x v="3"/>
    <x v="1"/>
    <x v="246"/>
    <x v="3"/>
    <x v="1"/>
    <x v="1"/>
    <x v="346"/>
  </r>
  <r>
    <x v="6"/>
    <x v="1"/>
    <x v="150"/>
    <x v="1"/>
    <x v="1"/>
    <x v="3"/>
    <x v="347"/>
  </r>
  <r>
    <x v="26"/>
    <x v="0"/>
    <x v="96"/>
    <x v="1"/>
    <x v="1"/>
    <x v="1"/>
    <x v="348"/>
  </r>
  <r>
    <x v="0"/>
    <x v="1"/>
    <x v="152"/>
    <x v="0"/>
    <x v="1"/>
    <x v="2"/>
    <x v="349"/>
  </r>
  <r>
    <x v="37"/>
    <x v="0"/>
    <x v="247"/>
    <x v="0"/>
    <x v="1"/>
    <x v="2"/>
    <x v="350"/>
  </r>
  <r>
    <x v="45"/>
    <x v="0"/>
    <x v="248"/>
    <x v="0"/>
    <x v="1"/>
    <x v="0"/>
    <x v="351"/>
  </r>
  <r>
    <x v="15"/>
    <x v="0"/>
    <x v="224"/>
    <x v="0"/>
    <x v="1"/>
    <x v="0"/>
    <x v="352"/>
  </r>
  <r>
    <x v="3"/>
    <x v="1"/>
    <x v="249"/>
    <x v="0"/>
    <x v="1"/>
    <x v="3"/>
    <x v="353"/>
  </r>
  <r>
    <x v="1"/>
    <x v="0"/>
    <x v="90"/>
    <x v="0"/>
    <x v="1"/>
    <x v="1"/>
    <x v="354"/>
  </r>
  <r>
    <x v="6"/>
    <x v="1"/>
    <x v="244"/>
    <x v="0"/>
    <x v="1"/>
    <x v="0"/>
    <x v="355"/>
  </r>
  <r>
    <x v="6"/>
    <x v="1"/>
    <x v="250"/>
    <x v="2"/>
    <x v="1"/>
    <x v="1"/>
    <x v="356"/>
  </r>
  <r>
    <x v="42"/>
    <x v="1"/>
    <x v="8"/>
    <x v="2"/>
    <x v="1"/>
    <x v="2"/>
    <x v="357"/>
  </r>
  <r>
    <x v="11"/>
    <x v="1"/>
    <x v="180"/>
    <x v="0"/>
    <x v="1"/>
    <x v="1"/>
    <x v="358"/>
  </r>
  <r>
    <x v="1"/>
    <x v="0"/>
    <x v="251"/>
    <x v="0"/>
    <x v="1"/>
    <x v="1"/>
    <x v="359"/>
  </r>
  <r>
    <x v="28"/>
    <x v="0"/>
    <x v="243"/>
    <x v="3"/>
    <x v="1"/>
    <x v="3"/>
    <x v="360"/>
  </r>
  <r>
    <x v="22"/>
    <x v="1"/>
    <x v="252"/>
    <x v="1"/>
    <x v="1"/>
    <x v="0"/>
    <x v="361"/>
  </r>
  <r>
    <x v="0"/>
    <x v="0"/>
    <x v="253"/>
    <x v="0"/>
    <x v="0"/>
    <x v="0"/>
    <x v="362"/>
  </r>
  <r>
    <x v="27"/>
    <x v="0"/>
    <x v="170"/>
    <x v="1"/>
    <x v="1"/>
    <x v="0"/>
    <x v="363"/>
  </r>
  <r>
    <x v="27"/>
    <x v="0"/>
    <x v="254"/>
    <x v="3"/>
    <x v="1"/>
    <x v="1"/>
    <x v="364"/>
  </r>
  <r>
    <x v="41"/>
    <x v="0"/>
    <x v="16"/>
    <x v="1"/>
    <x v="1"/>
    <x v="3"/>
    <x v="365"/>
  </r>
  <r>
    <x v="12"/>
    <x v="0"/>
    <x v="243"/>
    <x v="2"/>
    <x v="1"/>
    <x v="3"/>
    <x v="366"/>
  </r>
  <r>
    <x v="44"/>
    <x v="0"/>
    <x v="255"/>
    <x v="3"/>
    <x v="1"/>
    <x v="2"/>
    <x v="367"/>
  </r>
  <r>
    <x v="36"/>
    <x v="1"/>
    <x v="256"/>
    <x v="3"/>
    <x v="1"/>
    <x v="2"/>
    <x v="368"/>
  </r>
  <r>
    <x v="1"/>
    <x v="1"/>
    <x v="257"/>
    <x v="2"/>
    <x v="1"/>
    <x v="3"/>
    <x v="369"/>
  </r>
  <r>
    <x v="35"/>
    <x v="0"/>
    <x v="258"/>
    <x v="0"/>
    <x v="1"/>
    <x v="2"/>
    <x v="370"/>
  </r>
  <r>
    <x v="37"/>
    <x v="0"/>
    <x v="259"/>
    <x v="0"/>
    <x v="1"/>
    <x v="3"/>
    <x v="371"/>
  </r>
  <r>
    <x v="44"/>
    <x v="0"/>
    <x v="145"/>
    <x v="1"/>
    <x v="1"/>
    <x v="3"/>
    <x v="372"/>
  </r>
  <r>
    <x v="21"/>
    <x v="1"/>
    <x v="260"/>
    <x v="3"/>
    <x v="0"/>
    <x v="0"/>
    <x v="373"/>
  </r>
  <r>
    <x v="34"/>
    <x v="1"/>
    <x v="230"/>
    <x v="0"/>
    <x v="1"/>
    <x v="1"/>
    <x v="374"/>
  </r>
  <r>
    <x v="11"/>
    <x v="0"/>
    <x v="33"/>
    <x v="0"/>
    <x v="0"/>
    <x v="2"/>
    <x v="375"/>
  </r>
  <r>
    <x v="46"/>
    <x v="0"/>
    <x v="261"/>
    <x v="2"/>
    <x v="0"/>
    <x v="3"/>
    <x v="376"/>
  </r>
  <r>
    <x v="23"/>
    <x v="1"/>
    <x v="196"/>
    <x v="0"/>
    <x v="0"/>
    <x v="1"/>
    <x v="377"/>
  </r>
  <r>
    <x v="33"/>
    <x v="0"/>
    <x v="95"/>
    <x v="2"/>
    <x v="1"/>
    <x v="2"/>
    <x v="378"/>
  </r>
  <r>
    <x v="10"/>
    <x v="1"/>
    <x v="262"/>
    <x v="1"/>
    <x v="1"/>
    <x v="1"/>
    <x v="379"/>
  </r>
  <r>
    <x v="13"/>
    <x v="0"/>
    <x v="263"/>
    <x v="3"/>
    <x v="0"/>
    <x v="3"/>
    <x v="380"/>
  </r>
  <r>
    <x v="19"/>
    <x v="1"/>
    <x v="264"/>
    <x v="0"/>
    <x v="0"/>
    <x v="3"/>
    <x v="381"/>
  </r>
  <r>
    <x v="19"/>
    <x v="1"/>
    <x v="2"/>
    <x v="0"/>
    <x v="1"/>
    <x v="1"/>
    <x v="382"/>
  </r>
  <r>
    <x v="22"/>
    <x v="0"/>
    <x v="265"/>
    <x v="3"/>
    <x v="1"/>
    <x v="1"/>
    <x v="383"/>
  </r>
  <r>
    <x v="36"/>
    <x v="1"/>
    <x v="188"/>
    <x v="3"/>
    <x v="1"/>
    <x v="3"/>
    <x v="384"/>
  </r>
  <r>
    <x v="0"/>
    <x v="1"/>
    <x v="12"/>
    <x v="0"/>
    <x v="1"/>
    <x v="0"/>
    <x v="385"/>
  </r>
  <r>
    <x v="30"/>
    <x v="0"/>
    <x v="266"/>
    <x v="0"/>
    <x v="1"/>
    <x v="1"/>
    <x v="386"/>
  </r>
  <r>
    <x v="45"/>
    <x v="1"/>
    <x v="195"/>
    <x v="3"/>
    <x v="1"/>
    <x v="2"/>
    <x v="387"/>
  </r>
  <r>
    <x v="21"/>
    <x v="0"/>
    <x v="227"/>
    <x v="0"/>
    <x v="1"/>
    <x v="2"/>
    <x v="388"/>
  </r>
  <r>
    <x v="23"/>
    <x v="0"/>
    <x v="267"/>
    <x v="2"/>
    <x v="1"/>
    <x v="2"/>
    <x v="389"/>
  </r>
  <r>
    <x v="28"/>
    <x v="1"/>
    <x v="50"/>
    <x v="5"/>
    <x v="1"/>
    <x v="3"/>
    <x v="390"/>
  </r>
  <r>
    <x v="0"/>
    <x v="0"/>
    <x v="133"/>
    <x v="0"/>
    <x v="1"/>
    <x v="2"/>
    <x v="391"/>
  </r>
  <r>
    <x v="28"/>
    <x v="1"/>
    <x v="268"/>
    <x v="1"/>
    <x v="1"/>
    <x v="3"/>
    <x v="392"/>
  </r>
  <r>
    <x v="41"/>
    <x v="1"/>
    <x v="112"/>
    <x v="1"/>
    <x v="1"/>
    <x v="3"/>
    <x v="393"/>
  </r>
  <r>
    <x v="6"/>
    <x v="0"/>
    <x v="243"/>
    <x v="3"/>
    <x v="1"/>
    <x v="3"/>
    <x v="394"/>
  </r>
  <r>
    <x v="6"/>
    <x v="1"/>
    <x v="269"/>
    <x v="0"/>
    <x v="1"/>
    <x v="2"/>
    <x v="395"/>
  </r>
  <r>
    <x v="32"/>
    <x v="0"/>
    <x v="12"/>
    <x v="2"/>
    <x v="1"/>
    <x v="0"/>
    <x v="396"/>
  </r>
  <r>
    <x v="27"/>
    <x v="1"/>
    <x v="270"/>
    <x v="0"/>
    <x v="1"/>
    <x v="1"/>
    <x v="397"/>
  </r>
  <r>
    <x v="33"/>
    <x v="1"/>
    <x v="248"/>
    <x v="3"/>
    <x v="1"/>
    <x v="0"/>
    <x v="398"/>
  </r>
  <r>
    <x v="1"/>
    <x v="0"/>
    <x v="271"/>
    <x v="0"/>
    <x v="1"/>
    <x v="1"/>
    <x v="399"/>
  </r>
  <r>
    <x v="43"/>
    <x v="0"/>
    <x v="272"/>
    <x v="0"/>
    <x v="1"/>
    <x v="0"/>
    <x v="400"/>
  </r>
  <r>
    <x v="42"/>
    <x v="1"/>
    <x v="273"/>
    <x v="1"/>
    <x v="1"/>
    <x v="1"/>
    <x v="401"/>
  </r>
  <r>
    <x v="33"/>
    <x v="0"/>
    <x v="36"/>
    <x v="0"/>
    <x v="1"/>
    <x v="2"/>
    <x v="402"/>
  </r>
  <r>
    <x v="41"/>
    <x v="1"/>
    <x v="243"/>
    <x v="2"/>
    <x v="1"/>
    <x v="2"/>
    <x v="403"/>
  </r>
  <r>
    <x v="5"/>
    <x v="1"/>
    <x v="274"/>
    <x v="0"/>
    <x v="1"/>
    <x v="0"/>
    <x v="404"/>
  </r>
  <r>
    <x v="14"/>
    <x v="0"/>
    <x v="275"/>
    <x v="3"/>
    <x v="1"/>
    <x v="3"/>
    <x v="405"/>
  </r>
  <r>
    <x v="3"/>
    <x v="0"/>
    <x v="276"/>
    <x v="0"/>
    <x v="1"/>
    <x v="1"/>
    <x v="406"/>
  </r>
  <r>
    <x v="42"/>
    <x v="0"/>
    <x v="277"/>
    <x v="1"/>
    <x v="1"/>
    <x v="0"/>
    <x v="407"/>
  </r>
  <r>
    <x v="25"/>
    <x v="1"/>
    <x v="278"/>
    <x v="2"/>
    <x v="1"/>
    <x v="1"/>
    <x v="408"/>
  </r>
  <r>
    <x v="4"/>
    <x v="1"/>
    <x v="279"/>
    <x v="1"/>
    <x v="1"/>
    <x v="1"/>
    <x v="409"/>
  </r>
  <r>
    <x v="0"/>
    <x v="1"/>
    <x v="280"/>
    <x v="0"/>
    <x v="1"/>
    <x v="2"/>
    <x v="410"/>
  </r>
  <r>
    <x v="36"/>
    <x v="0"/>
    <x v="281"/>
    <x v="1"/>
    <x v="0"/>
    <x v="3"/>
    <x v="411"/>
  </r>
  <r>
    <x v="21"/>
    <x v="0"/>
    <x v="282"/>
    <x v="3"/>
    <x v="0"/>
    <x v="3"/>
    <x v="412"/>
  </r>
  <r>
    <x v="9"/>
    <x v="1"/>
    <x v="283"/>
    <x v="4"/>
    <x v="1"/>
    <x v="0"/>
    <x v="413"/>
  </r>
  <r>
    <x v="0"/>
    <x v="0"/>
    <x v="284"/>
    <x v="0"/>
    <x v="1"/>
    <x v="2"/>
    <x v="414"/>
  </r>
  <r>
    <x v="32"/>
    <x v="0"/>
    <x v="285"/>
    <x v="1"/>
    <x v="1"/>
    <x v="1"/>
    <x v="415"/>
  </r>
  <r>
    <x v="14"/>
    <x v="1"/>
    <x v="22"/>
    <x v="0"/>
    <x v="1"/>
    <x v="1"/>
    <x v="416"/>
  </r>
  <r>
    <x v="26"/>
    <x v="0"/>
    <x v="286"/>
    <x v="3"/>
    <x v="0"/>
    <x v="0"/>
    <x v="417"/>
  </r>
  <r>
    <x v="33"/>
    <x v="1"/>
    <x v="287"/>
    <x v="1"/>
    <x v="1"/>
    <x v="1"/>
    <x v="418"/>
  </r>
  <r>
    <x v="18"/>
    <x v="0"/>
    <x v="86"/>
    <x v="0"/>
    <x v="0"/>
    <x v="2"/>
    <x v="419"/>
  </r>
  <r>
    <x v="33"/>
    <x v="1"/>
    <x v="178"/>
    <x v="0"/>
    <x v="0"/>
    <x v="1"/>
    <x v="420"/>
  </r>
  <r>
    <x v="35"/>
    <x v="1"/>
    <x v="191"/>
    <x v="0"/>
    <x v="0"/>
    <x v="1"/>
    <x v="421"/>
  </r>
  <r>
    <x v="29"/>
    <x v="1"/>
    <x v="27"/>
    <x v="1"/>
    <x v="0"/>
    <x v="3"/>
    <x v="422"/>
  </r>
  <r>
    <x v="9"/>
    <x v="1"/>
    <x v="162"/>
    <x v="0"/>
    <x v="1"/>
    <x v="3"/>
    <x v="423"/>
  </r>
  <r>
    <x v="28"/>
    <x v="1"/>
    <x v="204"/>
    <x v="3"/>
    <x v="1"/>
    <x v="0"/>
    <x v="424"/>
  </r>
  <r>
    <x v="39"/>
    <x v="1"/>
    <x v="276"/>
    <x v="4"/>
    <x v="1"/>
    <x v="1"/>
    <x v="425"/>
  </r>
  <r>
    <x v="25"/>
    <x v="0"/>
    <x v="288"/>
    <x v="1"/>
    <x v="1"/>
    <x v="3"/>
    <x v="426"/>
  </r>
  <r>
    <x v="1"/>
    <x v="0"/>
    <x v="289"/>
    <x v="0"/>
    <x v="1"/>
    <x v="3"/>
    <x v="427"/>
  </r>
  <r>
    <x v="27"/>
    <x v="0"/>
    <x v="290"/>
    <x v="1"/>
    <x v="1"/>
    <x v="3"/>
    <x v="428"/>
  </r>
  <r>
    <x v="13"/>
    <x v="0"/>
    <x v="257"/>
    <x v="2"/>
    <x v="1"/>
    <x v="2"/>
    <x v="429"/>
  </r>
  <r>
    <x v="0"/>
    <x v="1"/>
    <x v="291"/>
    <x v="0"/>
    <x v="1"/>
    <x v="0"/>
    <x v="430"/>
  </r>
  <r>
    <x v="38"/>
    <x v="0"/>
    <x v="281"/>
    <x v="3"/>
    <x v="1"/>
    <x v="2"/>
    <x v="431"/>
  </r>
  <r>
    <x v="44"/>
    <x v="1"/>
    <x v="292"/>
    <x v="0"/>
    <x v="1"/>
    <x v="0"/>
    <x v="432"/>
  </r>
  <r>
    <x v="8"/>
    <x v="0"/>
    <x v="252"/>
    <x v="0"/>
    <x v="1"/>
    <x v="0"/>
    <x v="433"/>
  </r>
  <r>
    <x v="5"/>
    <x v="1"/>
    <x v="105"/>
    <x v="1"/>
    <x v="1"/>
    <x v="2"/>
    <x v="434"/>
  </r>
  <r>
    <x v="8"/>
    <x v="1"/>
    <x v="293"/>
    <x v="2"/>
    <x v="1"/>
    <x v="1"/>
    <x v="435"/>
  </r>
  <r>
    <x v="20"/>
    <x v="1"/>
    <x v="294"/>
    <x v="0"/>
    <x v="1"/>
    <x v="3"/>
    <x v="436"/>
  </r>
  <r>
    <x v="22"/>
    <x v="1"/>
    <x v="65"/>
    <x v="2"/>
    <x v="1"/>
    <x v="0"/>
    <x v="437"/>
  </r>
  <r>
    <x v="14"/>
    <x v="0"/>
    <x v="295"/>
    <x v="4"/>
    <x v="1"/>
    <x v="1"/>
    <x v="438"/>
  </r>
  <r>
    <x v="21"/>
    <x v="1"/>
    <x v="296"/>
    <x v="0"/>
    <x v="1"/>
    <x v="3"/>
    <x v="439"/>
  </r>
  <r>
    <x v="5"/>
    <x v="0"/>
    <x v="297"/>
    <x v="1"/>
    <x v="1"/>
    <x v="2"/>
    <x v="440"/>
  </r>
  <r>
    <x v="3"/>
    <x v="0"/>
    <x v="298"/>
    <x v="0"/>
    <x v="0"/>
    <x v="0"/>
    <x v="441"/>
  </r>
  <r>
    <x v="1"/>
    <x v="1"/>
    <x v="299"/>
    <x v="0"/>
    <x v="1"/>
    <x v="1"/>
    <x v="442"/>
  </r>
  <r>
    <x v="17"/>
    <x v="0"/>
    <x v="300"/>
    <x v="1"/>
    <x v="1"/>
    <x v="1"/>
    <x v="443"/>
  </r>
  <r>
    <x v="12"/>
    <x v="1"/>
    <x v="301"/>
    <x v="1"/>
    <x v="0"/>
    <x v="2"/>
    <x v="444"/>
  </r>
  <r>
    <x v="39"/>
    <x v="0"/>
    <x v="291"/>
    <x v="0"/>
    <x v="1"/>
    <x v="0"/>
    <x v="445"/>
  </r>
  <r>
    <x v="8"/>
    <x v="1"/>
    <x v="142"/>
    <x v="0"/>
    <x v="1"/>
    <x v="3"/>
    <x v="446"/>
  </r>
  <r>
    <x v="12"/>
    <x v="0"/>
    <x v="302"/>
    <x v="0"/>
    <x v="1"/>
    <x v="2"/>
    <x v="447"/>
  </r>
  <r>
    <x v="29"/>
    <x v="0"/>
    <x v="303"/>
    <x v="0"/>
    <x v="1"/>
    <x v="0"/>
    <x v="448"/>
  </r>
  <r>
    <x v="22"/>
    <x v="1"/>
    <x v="304"/>
    <x v="1"/>
    <x v="1"/>
    <x v="0"/>
    <x v="449"/>
  </r>
  <r>
    <x v="46"/>
    <x v="1"/>
    <x v="303"/>
    <x v="5"/>
    <x v="1"/>
    <x v="0"/>
    <x v="450"/>
  </r>
  <r>
    <x v="15"/>
    <x v="1"/>
    <x v="134"/>
    <x v="1"/>
    <x v="1"/>
    <x v="2"/>
    <x v="451"/>
  </r>
  <r>
    <x v="23"/>
    <x v="1"/>
    <x v="305"/>
    <x v="0"/>
    <x v="1"/>
    <x v="0"/>
    <x v="452"/>
  </r>
  <r>
    <x v="34"/>
    <x v="1"/>
    <x v="129"/>
    <x v="0"/>
    <x v="1"/>
    <x v="2"/>
    <x v="453"/>
  </r>
  <r>
    <x v="4"/>
    <x v="1"/>
    <x v="306"/>
    <x v="3"/>
    <x v="1"/>
    <x v="1"/>
    <x v="454"/>
  </r>
  <r>
    <x v="17"/>
    <x v="1"/>
    <x v="116"/>
    <x v="0"/>
    <x v="1"/>
    <x v="0"/>
    <x v="455"/>
  </r>
  <r>
    <x v="19"/>
    <x v="0"/>
    <x v="307"/>
    <x v="3"/>
    <x v="1"/>
    <x v="1"/>
    <x v="456"/>
  </r>
  <r>
    <x v="37"/>
    <x v="0"/>
    <x v="131"/>
    <x v="0"/>
    <x v="1"/>
    <x v="2"/>
    <x v="457"/>
  </r>
  <r>
    <x v="12"/>
    <x v="1"/>
    <x v="140"/>
    <x v="0"/>
    <x v="1"/>
    <x v="0"/>
    <x v="458"/>
  </r>
  <r>
    <x v="29"/>
    <x v="0"/>
    <x v="2"/>
    <x v="2"/>
    <x v="1"/>
    <x v="1"/>
    <x v="459"/>
  </r>
  <r>
    <x v="41"/>
    <x v="0"/>
    <x v="41"/>
    <x v="2"/>
    <x v="1"/>
    <x v="1"/>
    <x v="460"/>
  </r>
  <r>
    <x v="44"/>
    <x v="1"/>
    <x v="308"/>
    <x v="0"/>
    <x v="0"/>
    <x v="0"/>
    <x v="461"/>
  </r>
  <r>
    <x v="10"/>
    <x v="0"/>
    <x v="309"/>
    <x v="3"/>
    <x v="1"/>
    <x v="3"/>
    <x v="462"/>
  </r>
  <r>
    <x v="12"/>
    <x v="1"/>
    <x v="63"/>
    <x v="0"/>
    <x v="1"/>
    <x v="3"/>
    <x v="463"/>
  </r>
  <r>
    <x v="0"/>
    <x v="1"/>
    <x v="124"/>
    <x v="0"/>
    <x v="1"/>
    <x v="2"/>
    <x v="464"/>
  </r>
  <r>
    <x v="15"/>
    <x v="0"/>
    <x v="310"/>
    <x v="1"/>
    <x v="0"/>
    <x v="1"/>
    <x v="465"/>
  </r>
  <r>
    <x v="8"/>
    <x v="0"/>
    <x v="311"/>
    <x v="1"/>
    <x v="1"/>
    <x v="0"/>
    <x v="466"/>
  </r>
  <r>
    <x v="12"/>
    <x v="0"/>
    <x v="312"/>
    <x v="3"/>
    <x v="1"/>
    <x v="2"/>
    <x v="467"/>
  </r>
  <r>
    <x v="2"/>
    <x v="0"/>
    <x v="200"/>
    <x v="1"/>
    <x v="1"/>
    <x v="3"/>
    <x v="468"/>
  </r>
  <r>
    <x v="1"/>
    <x v="0"/>
    <x v="313"/>
    <x v="1"/>
    <x v="1"/>
    <x v="1"/>
    <x v="469"/>
  </r>
  <r>
    <x v="13"/>
    <x v="1"/>
    <x v="314"/>
    <x v="0"/>
    <x v="1"/>
    <x v="1"/>
    <x v="470"/>
  </r>
  <r>
    <x v="1"/>
    <x v="0"/>
    <x v="95"/>
    <x v="0"/>
    <x v="1"/>
    <x v="3"/>
    <x v="471"/>
  </r>
  <r>
    <x v="0"/>
    <x v="0"/>
    <x v="141"/>
    <x v="0"/>
    <x v="1"/>
    <x v="0"/>
    <x v="472"/>
  </r>
  <r>
    <x v="42"/>
    <x v="0"/>
    <x v="150"/>
    <x v="0"/>
    <x v="1"/>
    <x v="3"/>
    <x v="473"/>
  </r>
  <r>
    <x v="40"/>
    <x v="1"/>
    <x v="315"/>
    <x v="2"/>
    <x v="0"/>
    <x v="0"/>
    <x v="474"/>
  </r>
  <r>
    <x v="35"/>
    <x v="1"/>
    <x v="33"/>
    <x v="1"/>
    <x v="0"/>
    <x v="2"/>
    <x v="475"/>
  </r>
  <r>
    <x v="23"/>
    <x v="1"/>
    <x v="70"/>
    <x v="0"/>
    <x v="0"/>
    <x v="3"/>
    <x v="476"/>
  </r>
  <r>
    <x v="9"/>
    <x v="1"/>
    <x v="50"/>
    <x v="0"/>
    <x v="1"/>
    <x v="2"/>
    <x v="477"/>
  </r>
  <r>
    <x v="27"/>
    <x v="1"/>
    <x v="139"/>
    <x v="0"/>
    <x v="1"/>
    <x v="1"/>
    <x v="478"/>
  </r>
  <r>
    <x v="11"/>
    <x v="1"/>
    <x v="316"/>
    <x v="0"/>
    <x v="1"/>
    <x v="1"/>
    <x v="479"/>
  </r>
  <r>
    <x v="18"/>
    <x v="1"/>
    <x v="317"/>
    <x v="2"/>
    <x v="1"/>
    <x v="2"/>
    <x v="480"/>
  </r>
  <r>
    <x v="41"/>
    <x v="1"/>
    <x v="228"/>
    <x v="3"/>
    <x v="1"/>
    <x v="1"/>
    <x v="481"/>
  </r>
  <r>
    <x v="1"/>
    <x v="0"/>
    <x v="112"/>
    <x v="0"/>
    <x v="1"/>
    <x v="1"/>
    <x v="482"/>
  </r>
  <r>
    <x v="43"/>
    <x v="0"/>
    <x v="318"/>
    <x v="1"/>
    <x v="1"/>
    <x v="0"/>
    <x v="483"/>
  </r>
  <r>
    <x v="28"/>
    <x v="1"/>
    <x v="319"/>
    <x v="2"/>
    <x v="1"/>
    <x v="0"/>
    <x v="484"/>
  </r>
  <r>
    <x v="5"/>
    <x v="0"/>
    <x v="320"/>
    <x v="0"/>
    <x v="1"/>
    <x v="3"/>
    <x v="485"/>
  </r>
  <r>
    <x v="40"/>
    <x v="0"/>
    <x v="321"/>
    <x v="2"/>
    <x v="1"/>
    <x v="2"/>
    <x v="486"/>
  </r>
  <r>
    <x v="0"/>
    <x v="1"/>
    <x v="311"/>
    <x v="0"/>
    <x v="1"/>
    <x v="0"/>
    <x v="487"/>
  </r>
  <r>
    <x v="36"/>
    <x v="0"/>
    <x v="179"/>
    <x v="0"/>
    <x v="0"/>
    <x v="1"/>
    <x v="488"/>
  </r>
  <r>
    <x v="31"/>
    <x v="1"/>
    <x v="84"/>
    <x v="1"/>
    <x v="1"/>
    <x v="2"/>
    <x v="489"/>
  </r>
  <r>
    <x v="0"/>
    <x v="0"/>
    <x v="260"/>
    <x v="0"/>
    <x v="1"/>
    <x v="0"/>
    <x v="490"/>
  </r>
  <r>
    <x v="35"/>
    <x v="0"/>
    <x v="322"/>
    <x v="0"/>
    <x v="1"/>
    <x v="1"/>
    <x v="491"/>
  </r>
  <r>
    <x v="1"/>
    <x v="0"/>
    <x v="322"/>
    <x v="0"/>
    <x v="1"/>
    <x v="3"/>
    <x v="492"/>
  </r>
  <r>
    <x v="35"/>
    <x v="1"/>
    <x v="323"/>
    <x v="0"/>
    <x v="1"/>
    <x v="0"/>
    <x v="493"/>
  </r>
  <r>
    <x v="27"/>
    <x v="1"/>
    <x v="324"/>
    <x v="5"/>
    <x v="0"/>
    <x v="0"/>
    <x v="494"/>
  </r>
  <r>
    <x v="34"/>
    <x v="1"/>
    <x v="325"/>
    <x v="0"/>
    <x v="1"/>
    <x v="3"/>
    <x v="495"/>
  </r>
  <r>
    <x v="5"/>
    <x v="0"/>
    <x v="277"/>
    <x v="3"/>
    <x v="1"/>
    <x v="0"/>
    <x v="496"/>
  </r>
  <r>
    <x v="39"/>
    <x v="1"/>
    <x v="311"/>
    <x v="3"/>
    <x v="1"/>
    <x v="0"/>
    <x v="497"/>
  </r>
  <r>
    <x v="36"/>
    <x v="0"/>
    <x v="68"/>
    <x v="3"/>
    <x v="1"/>
    <x v="1"/>
    <x v="498"/>
  </r>
  <r>
    <x v="10"/>
    <x v="0"/>
    <x v="326"/>
    <x v="0"/>
    <x v="1"/>
    <x v="0"/>
    <x v="499"/>
  </r>
  <r>
    <x v="38"/>
    <x v="1"/>
    <x v="12"/>
    <x v="0"/>
    <x v="0"/>
    <x v="0"/>
    <x v="500"/>
  </r>
  <r>
    <x v="32"/>
    <x v="1"/>
    <x v="327"/>
    <x v="0"/>
    <x v="1"/>
    <x v="3"/>
    <x v="501"/>
  </r>
  <r>
    <x v="43"/>
    <x v="1"/>
    <x v="174"/>
    <x v="1"/>
    <x v="0"/>
    <x v="1"/>
    <x v="502"/>
  </r>
  <r>
    <x v="0"/>
    <x v="1"/>
    <x v="328"/>
    <x v="0"/>
    <x v="0"/>
    <x v="1"/>
    <x v="503"/>
  </r>
  <r>
    <x v="25"/>
    <x v="0"/>
    <x v="329"/>
    <x v="1"/>
    <x v="1"/>
    <x v="1"/>
    <x v="504"/>
  </r>
  <r>
    <x v="7"/>
    <x v="1"/>
    <x v="99"/>
    <x v="2"/>
    <x v="1"/>
    <x v="2"/>
    <x v="505"/>
  </r>
  <r>
    <x v="20"/>
    <x v="1"/>
    <x v="112"/>
    <x v="1"/>
    <x v="1"/>
    <x v="2"/>
    <x v="506"/>
  </r>
  <r>
    <x v="27"/>
    <x v="1"/>
    <x v="110"/>
    <x v="3"/>
    <x v="1"/>
    <x v="2"/>
    <x v="507"/>
  </r>
  <r>
    <x v="23"/>
    <x v="0"/>
    <x v="235"/>
    <x v="0"/>
    <x v="1"/>
    <x v="3"/>
    <x v="508"/>
  </r>
  <r>
    <x v="37"/>
    <x v="0"/>
    <x v="311"/>
    <x v="0"/>
    <x v="1"/>
    <x v="0"/>
    <x v="509"/>
  </r>
  <r>
    <x v="12"/>
    <x v="1"/>
    <x v="159"/>
    <x v="1"/>
    <x v="1"/>
    <x v="3"/>
    <x v="510"/>
  </r>
  <r>
    <x v="13"/>
    <x v="1"/>
    <x v="61"/>
    <x v="0"/>
    <x v="1"/>
    <x v="1"/>
    <x v="511"/>
  </r>
  <r>
    <x v="43"/>
    <x v="1"/>
    <x v="64"/>
    <x v="0"/>
    <x v="1"/>
    <x v="3"/>
    <x v="512"/>
  </r>
  <r>
    <x v="0"/>
    <x v="1"/>
    <x v="257"/>
    <x v="0"/>
    <x v="1"/>
    <x v="0"/>
    <x v="513"/>
  </r>
  <r>
    <x v="46"/>
    <x v="1"/>
    <x v="115"/>
    <x v="1"/>
    <x v="0"/>
    <x v="0"/>
    <x v="514"/>
  </r>
  <r>
    <x v="30"/>
    <x v="1"/>
    <x v="330"/>
    <x v="0"/>
    <x v="1"/>
    <x v="0"/>
    <x v="515"/>
  </r>
  <r>
    <x v="34"/>
    <x v="1"/>
    <x v="331"/>
    <x v="1"/>
    <x v="1"/>
    <x v="1"/>
    <x v="516"/>
  </r>
  <r>
    <x v="39"/>
    <x v="1"/>
    <x v="131"/>
    <x v="3"/>
    <x v="1"/>
    <x v="2"/>
    <x v="517"/>
  </r>
  <r>
    <x v="22"/>
    <x v="0"/>
    <x v="332"/>
    <x v="1"/>
    <x v="1"/>
    <x v="0"/>
    <x v="518"/>
  </r>
  <r>
    <x v="5"/>
    <x v="1"/>
    <x v="99"/>
    <x v="0"/>
    <x v="1"/>
    <x v="3"/>
    <x v="519"/>
  </r>
  <r>
    <x v="45"/>
    <x v="0"/>
    <x v="60"/>
    <x v="0"/>
    <x v="1"/>
    <x v="3"/>
    <x v="520"/>
  </r>
  <r>
    <x v="4"/>
    <x v="0"/>
    <x v="333"/>
    <x v="0"/>
    <x v="1"/>
    <x v="1"/>
    <x v="521"/>
  </r>
  <r>
    <x v="43"/>
    <x v="0"/>
    <x v="113"/>
    <x v="0"/>
    <x v="1"/>
    <x v="3"/>
    <x v="522"/>
  </r>
  <r>
    <x v="25"/>
    <x v="0"/>
    <x v="132"/>
    <x v="0"/>
    <x v="1"/>
    <x v="1"/>
    <x v="523"/>
  </r>
  <r>
    <x v="44"/>
    <x v="1"/>
    <x v="334"/>
    <x v="1"/>
    <x v="0"/>
    <x v="1"/>
    <x v="524"/>
  </r>
  <r>
    <x v="1"/>
    <x v="0"/>
    <x v="178"/>
    <x v="0"/>
    <x v="1"/>
    <x v="1"/>
    <x v="525"/>
  </r>
  <r>
    <x v="0"/>
    <x v="0"/>
    <x v="162"/>
    <x v="3"/>
    <x v="1"/>
    <x v="2"/>
    <x v="526"/>
  </r>
  <r>
    <x v="43"/>
    <x v="0"/>
    <x v="335"/>
    <x v="1"/>
    <x v="1"/>
    <x v="0"/>
    <x v="527"/>
  </r>
  <r>
    <x v="6"/>
    <x v="1"/>
    <x v="336"/>
    <x v="1"/>
    <x v="1"/>
    <x v="3"/>
    <x v="528"/>
  </r>
  <r>
    <x v="1"/>
    <x v="1"/>
    <x v="94"/>
    <x v="0"/>
    <x v="1"/>
    <x v="3"/>
    <x v="529"/>
  </r>
  <r>
    <x v="37"/>
    <x v="1"/>
    <x v="14"/>
    <x v="1"/>
    <x v="0"/>
    <x v="1"/>
    <x v="530"/>
  </r>
  <r>
    <x v="10"/>
    <x v="0"/>
    <x v="294"/>
    <x v="0"/>
    <x v="1"/>
    <x v="3"/>
    <x v="531"/>
  </r>
  <r>
    <x v="17"/>
    <x v="1"/>
    <x v="102"/>
    <x v="3"/>
    <x v="1"/>
    <x v="1"/>
    <x v="532"/>
  </r>
  <r>
    <x v="7"/>
    <x v="1"/>
    <x v="67"/>
    <x v="0"/>
    <x v="1"/>
    <x v="1"/>
    <x v="533"/>
  </r>
  <r>
    <x v="33"/>
    <x v="1"/>
    <x v="337"/>
    <x v="0"/>
    <x v="1"/>
    <x v="1"/>
    <x v="534"/>
  </r>
  <r>
    <x v="25"/>
    <x v="1"/>
    <x v="24"/>
    <x v="1"/>
    <x v="1"/>
    <x v="3"/>
    <x v="535"/>
  </r>
  <r>
    <x v="3"/>
    <x v="0"/>
    <x v="338"/>
    <x v="2"/>
    <x v="1"/>
    <x v="0"/>
    <x v="536"/>
  </r>
  <r>
    <x v="6"/>
    <x v="0"/>
    <x v="204"/>
    <x v="3"/>
    <x v="1"/>
    <x v="0"/>
    <x v="537"/>
  </r>
  <r>
    <x v="6"/>
    <x v="0"/>
    <x v="123"/>
    <x v="1"/>
    <x v="1"/>
    <x v="1"/>
    <x v="538"/>
  </r>
  <r>
    <x v="31"/>
    <x v="1"/>
    <x v="112"/>
    <x v="0"/>
    <x v="1"/>
    <x v="1"/>
    <x v="539"/>
  </r>
  <r>
    <x v="16"/>
    <x v="0"/>
    <x v="229"/>
    <x v="2"/>
    <x v="1"/>
    <x v="0"/>
    <x v="540"/>
  </r>
  <r>
    <x v="34"/>
    <x v="0"/>
    <x v="211"/>
    <x v="3"/>
    <x v="1"/>
    <x v="1"/>
    <x v="541"/>
  </r>
  <r>
    <x v="18"/>
    <x v="0"/>
    <x v="29"/>
    <x v="0"/>
    <x v="1"/>
    <x v="1"/>
    <x v="542"/>
  </r>
  <r>
    <x v="40"/>
    <x v="0"/>
    <x v="339"/>
    <x v="0"/>
    <x v="0"/>
    <x v="1"/>
    <x v="543"/>
  </r>
  <r>
    <x v="40"/>
    <x v="1"/>
    <x v="267"/>
    <x v="0"/>
    <x v="1"/>
    <x v="2"/>
    <x v="544"/>
  </r>
  <r>
    <x v="41"/>
    <x v="1"/>
    <x v="9"/>
    <x v="3"/>
    <x v="0"/>
    <x v="2"/>
    <x v="545"/>
  </r>
  <r>
    <x v="2"/>
    <x v="1"/>
    <x v="340"/>
    <x v="0"/>
    <x v="1"/>
    <x v="3"/>
    <x v="546"/>
  </r>
  <r>
    <x v="40"/>
    <x v="0"/>
    <x v="341"/>
    <x v="3"/>
    <x v="1"/>
    <x v="0"/>
    <x v="547"/>
  </r>
  <r>
    <x v="9"/>
    <x v="0"/>
    <x v="105"/>
    <x v="0"/>
    <x v="1"/>
    <x v="3"/>
    <x v="548"/>
  </r>
  <r>
    <x v="32"/>
    <x v="0"/>
    <x v="342"/>
    <x v="0"/>
    <x v="0"/>
    <x v="1"/>
    <x v="549"/>
  </r>
  <r>
    <x v="18"/>
    <x v="1"/>
    <x v="43"/>
    <x v="0"/>
    <x v="1"/>
    <x v="0"/>
    <x v="550"/>
  </r>
  <r>
    <x v="4"/>
    <x v="0"/>
    <x v="329"/>
    <x v="0"/>
    <x v="1"/>
    <x v="1"/>
    <x v="551"/>
  </r>
  <r>
    <x v="10"/>
    <x v="1"/>
    <x v="343"/>
    <x v="0"/>
    <x v="1"/>
    <x v="0"/>
    <x v="552"/>
  </r>
  <r>
    <x v="14"/>
    <x v="0"/>
    <x v="294"/>
    <x v="3"/>
    <x v="1"/>
    <x v="2"/>
    <x v="553"/>
  </r>
  <r>
    <x v="9"/>
    <x v="0"/>
    <x v="317"/>
    <x v="0"/>
    <x v="1"/>
    <x v="3"/>
    <x v="554"/>
  </r>
  <r>
    <x v="2"/>
    <x v="1"/>
    <x v="344"/>
    <x v="3"/>
    <x v="1"/>
    <x v="0"/>
    <x v="555"/>
  </r>
  <r>
    <x v="6"/>
    <x v="1"/>
    <x v="6"/>
    <x v="1"/>
    <x v="1"/>
    <x v="3"/>
    <x v="556"/>
  </r>
  <r>
    <x v="16"/>
    <x v="1"/>
    <x v="194"/>
    <x v="0"/>
    <x v="1"/>
    <x v="1"/>
    <x v="557"/>
  </r>
  <r>
    <x v="22"/>
    <x v="0"/>
    <x v="237"/>
    <x v="2"/>
    <x v="0"/>
    <x v="2"/>
    <x v="558"/>
  </r>
  <r>
    <x v="0"/>
    <x v="1"/>
    <x v="76"/>
    <x v="0"/>
    <x v="1"/>
    <x v="2"/>
    <x v="559"/>
  </r>
  <r>
    <x v="6"/>
    <x v="0"/>
    <x v="91"/>
    <x v="3"/>
    <x v="1"/>
    <x v="2"/>
    <x v="560"/>
  </r>
  <r>
    <x v="40"/>
    <x v="0"/>
    <x v="297"/>
    <x v="0"/>
    <x v="1"/>
    <x v="3"/>
    <x v="561"/>
  </r>
  <r>
    <x v="13"/>
    <x v="1"/>
    <x v="252"/>
    <x v="0"/>
    <x v="1"/>
    <x v="0"/>
    <x v="562"/>
  </r>
  <r>
    <x v="45"/>
    <x v="1"/>
    <x v="345"/>
    <x v="1"/>
    <x v="1"/>
    <x v="1"/>
    <x v="563"/>
  </r>
  <r>
    <x v="1"/>
    <x v="0"/>
    <x v="346"/>
    <x v="3"/>
    <x v="1"/>
    <x v="1"/>
    <x v="564"/>
  </r>
  <r>
    <x v="0"/>
    <x v="0"/>
    <x v="131"/>
    <x v="0"/>
    <x v="1"/>
    <x v="2"/>
    <x v="565"/>
  </r>
  <r>
    <x v="25"/>
    <x v="0"/>
    <x v="214"/>
    <x v="1"/>
    <x v="1"/>
    <x v="2"/>
    <x v="566"/>
  </r>
  <r>
    <x v="24"/>
    <x v="1"/>
    <x v="162"/>
    <x v="3"/>
    <x v="1"/>
    <x v="2"/>
    <x v="567"/>
  </r>
  <r>
    <x v="41"/>
    <x v="0"/>
    <x v="125"/>
    <x v="4"/>
    <x v="1"/>
    <x v="0"/>
    <x v="568"/>
  </r>
  <r>
    <x v="28"/>
    <x v="1"/>
    <x v="214"/>
    <x v="3"/>
    <x v="0"/>
    <x v="2"/>
    <x v="569"/>
  </r>
  <r>
    <x v="5"/>
    <x v="0"/>
    <x v="347"/>
    <x v="0"/>
    <x v="1"/>
    <x v="0"/>
    <x v="570"/>
  </r>
  <r>
    <x v="1"/>
    <x v="0"/>
    <x v="348"/>
    <x v="1"/>
    <x v="1"/>
    <x v="1"/>
    <x v="571"/>
  </r>
  <r>
    <x v="15"/>
    <x v="0"/>
    <x v="349"/>
    <x v="3"/>
    <x v="1"/>
    <x v="1"/>
    <x v="572"/>
  </r>
  <r>
    <x v="10"/>
    <x v="0"/>
    <x v="350"/>
    <x v="1"/>
    <x v="1"/>
    <x v="3"/>
    <x v="573"/>
  </r>
  <r>
    <x v="37"/>
    <x v="0"/>
    <x v="351"/>
    <x v="3"/>
    <x v="1"/>
    <x v="3"/>
    <x v="574"/>
  </r>
  <r>
    <x v="30"/>
    <x v="0"/>
    <x v="107"/>
    <x v="0"/>
    <x v="1"/>
    <x v="2"/>
    <x v="575"/>
  </r>
  <r>
    <x v="20"/>
    <x v="1"/>
    <x v="199"/>
    <x v="0"/>
    <x v="1"/>
    <x v="1"/>
    <x v="576"/>
  </r>
  <r>
    <x v="5"/>
    <x v="0"/>
    <x v="309"/>
    <x v="1"/>
    <x v="0"/>
    <x v="3"/>
    <x v="577"/>
  </r>
  <r>
    <x v="14"/>
    <x v="1"/>
    <x v="204"/>
    <x v="1"/>
    <x v="1"/>
    <x v="0"/>
    <x v="578"/>
  </r>
  <r>
    <x v="9"/>
    <x v="0"/>
    <x v="352"/>
    <x v="0"/>
    <x v="1"/>
    <x v="3"/>
    <x v="579"/>
  </r>
  <r>
    <x v="17"/>
    <x v="1"/>
    <x v="94"/>
    <x v="1"/>
    <x v="1"/>
    <x v="3"/>
    <x v="580"/>
  </r>
  <r>
    <x v="0"/>
    <x v="1"/>
    <x v="162"/>
    <x v="0"/>
    <x v="1"/>
    <x v="2"/>
    <x v="195"/>
  </r>
  <r>
    <x v="46"/>
    <x v="1"/>
    <x v="353"/>
    <x v="3"/>
    <x v="1"/>
    <x v="1"/>
    <x v="581"/>
  </r>
  <r>
    <x v="4"/>
    <x v="0"/>
    <x v="354"/>
    <x v="1"/>
    <x v="1"/>
    <x v="1"/>
    <x v="582"/>
  </r>
  <r>
    <x v="0"/>
    <x v="1"/>
    <x v="355"/>
    <x v="0"/>
    <x v="1"/>
    <x v="0"/>
    <x v="583"/>
  </r>
  <r>
    <x v="3"/>
    <x v="0"/>
    <x v="356"/>
    <x v="1"/>
    <x v="1"/>
    <x v="1"/>
    <x v="584"/>
  </r>
  <r>
    <x v="27"/>
    <x v="1"/>
    <x v="281"/>
    <x v="2"/>
    <x v="1"/>
    <x v="3"/>
    <x v="585"/>
  </r>
  <r>
    <x v="16"/>
    <x v="0"/>
    <x v="267"/>
    <x v="1"/>
    <x v="0"/>
    <x v="2"/>
    <x v="586"/>
  </r>
  <r>
    <x v="35"/>
    <x v="0"/>
    <x v="357"/>
    <x v="0"/>
    <x v="1"/>
    <x v="3"/>
    <x v="587"/>
  </r>
  <r>
    <x v="25"/>
    <x v="0"/>
    <x v="155"/>
    <x v="1"/>
    <x v="1"/>
    <x v="1"/>
    <x v="588"/>
  </r>
  <r>
    <x v="30"/>
    <x v="0"/>
    <x v="358"/>
    <x v="0"/>
    <x v="1"/>
    <x v="0"/>
    <x v="589"/>
  </r>
  <r>
    <x v="42"/>
    <x v="1"/>
    <x v="359"/>
    <x v="1"/>
    <x v="1"/>
    <x v="2"/>
    <x v="590"/>
  </r>
  <r>
    <x v="34"/>
    <x v="1"/>
    <x v="360"/>
    <x v="3"/>
    <x v="1"/>
    <x v="1"/>
    <x v="591"/>
  </r>
  <r>
    <x v="27"/>
    <x v="0"/>
    <x v="361"/>
    <x v="1"/>
    <x v="0"/>
    <x v="3"/>
    <x v="592"/>
  </r>
  <r>
    <x v="24"/>
    <x v="1"/>
    <x v="362"/>
    <x v="0"/>
    <x v="1"/>
    <x v="1"/>
    <x v="593"/>
  </r>
  <r>
    <x v="6"/>
    <x v="0"/>
    <x v="363"/>
    <x v="1"/>
    <x v="1"/>
    <x v="3"/>
    <x v="594"/>
  </r>
  <r>
    <x v="44"/>
    <x v="0"/>
    <x v="364"/>
    <x v="3"/>
    <x v="1"/>
    <x v="1"/>
    <x v="595"/>
  </r>
  <r>
    <x v="16"/>
    <x v="0"/>
    <x v="176"/>
    <x v="1"/>
    <x v="1"/>
    <x v="3"/>
    <x v="596"/>
  </r>
  <r>
    <x v="32"/>
    <x v="1"/>
    <x v="365"/>
    <x v="3"/>
    <x v="1"/>
    <x v="0"/>
    <x v="597"/>
  </r>
  <r>
    <x v="14"/>
    <x v="0"/>
    <x v="366"/>
    <x v="3"/>
    <x v="1"/>
    <x v="2"/>
    <x v="598"/>
  </r>
  <r>
    <x v="1"/>
    <x v="0"/>
    <x v="287"/>
    <x v="0"/>
    <x v="1"/>
    <x v="1"/>
    <x v="599"/>
  </r>
  <r>
    <x v="43"/>
    <x v="1"/>
    <x v="181"/>
    <x v="0"/>
    <x v="1"/>
    <x v="2"/>
    <x v="600"/>
  </r>
  <r>
    <x v="12"/>
    <x v="0"/>
    <x v="128"/>
    <x v="0"/>
    <x v="1"/>
    <x v="0"/>
    <x v="601"/>
  </r>
  <r>
    <x v="33"/>
    <x v="0"/>
    <x v="266"/>
    <x v="2"/>
    <x v="1"/>
    <x v="1"/>
    <x v="602"/>
  </r>
  <r>
    <x v="0"/>
    <x v="0"/>
    <x v="33"/>
    <x v="0"/>
    <x v="0"/>
    <x v="2"/>
    <x v="603"/>
  </r>
  <r>
    <x v="43"/>
    <x v="0"/>
    <x v="22"/>
    <x v="0"/>
    <x v="1"/>
    <x v="1"/>
    <x v="604"/>
  </r>
  <r>
    <x v="13"/>
    <x v="0"/>
    <x v="124"/>
    <x v="0"/>
    <x v="1"/>
    <x v="3"/>
    <x v="605"/>
  </r>
  <r>
    <x v="17"/>
    <x v="0"/>
    <x v="367"/>
    <x v="0"/>
    <x v="0"/>
    <x v="2"/>
    <x v="606"/>
  </r>
  <r>
    <x v="2"/>
    <x v="1"/>
    <x v="86"/>
    <x v="3"/>
    <x v="1"/>
    <x v="3"/>
    <x v="607"/>
  </r>
  <r>
    <x v="15"/>
    <x v="1"/>
    <x v="368"/>
    <x v="3"/>
    <x v="0"/>
    <x v="0"/>
    <x v="608"/>
  </r>
  <r>
    <x v="42"/>
    <x v="0"/>
    <x v="205"/>
    <x v="1"/>
    <x v="1"/>
    <x v="1"/>
    <x v="609"/>
  </r>
  <r>
    <x v="25"/>
    <x v="0"/>
    <x v="82"/>
    <x v="3"/>
    <x v="1"/>
    <x v="0"/>
    <x v="610"/>
  </r>
  <r>
    <x v="1"/>
    <x v="0"/>
    <x v="145"/>
    <x v="0"/>
    <x v="1"/>
    <x v="3"/>
    <x v="611"/>
  </r>
  <r>
    <x v="16"/>
    <x v="0"/>
    <x v="369"/>
    <x v="2"/>
    <x v="1"/>
    <x v="3"/>
    <x v="612"/>
  </r>
  <r>
    <x v="34"/>
    <x v="0"/>
    <x v="2"/>
    <x v="0"/>
    <x v="1"/>
    <x v="1"/>
    <x v="613"/>
  </r>
  <r>
    <x v="42"/>
    <x v="0"/>
    <x v="41"/>
    <x v="1"/>
    <x v="0"/>
    <x v="1"/>
    <x v="614"/>
  </r>
  <r>
    <x v="12"/>
    <x v="0"/>
    <x v="105"/>
    <x v="0"/>
    <x v="1"/>
    <x v="3"/>
    <x v="615"/>
  </r>
  <r>
    <x v="41"/>
    <x v="1"/>
    <x v="248"/>
    <x v="3"/>
    <x v="0"/>
    <x v="0"/>
    <x v="616"/>
  </r>
  <r>
    <x v="0"/>
    <x v="0"/>
    <x v="293"/>
    <x v="0"/>
    <x v="0"/>
    <x v="1"/>
    <x v="617"/>
  </r>
  <r>
    <x v="19"/>
    <x v="0"/>
    <x v="109"/>
    <x v="0"/>
    <x v="1"/>
    <x v="0"/>
    <x v="618"/>
  </r>
  <r>
    <x v="15"/>
    <x v="1"/>
    <x v="234"/>
    <x v="1"/>
    <x v="1"/>
    <x v="0"/>
    <x v="619"/>
  </r>
  <r>
    <x v="7"/>
    <x v="1"/>
    <x v="22"/>
    <x v="5"/>
    <x v="0"/>
    <x v="0"/>
    <x v="620"/>
  </r>
  <r>
    <x v="41"/>
    <x v="0"/>
    <x v="370"/>
    <x v="1"/>
    <x v="1"/>
    <x v="0"/>
    <x v="621"/>
  </r>
  <r>
    <x v="1"/>
    <x v="1"/>
    <x v="371"/>
    <x v="0"/>
    <x v="0"/>
    <x v="3"/>
    <x v="622"/>
  </r>
  <r>
    <x v="17"/>
    <x v="1"/>
    <x v="114"/>
    <x v="0"/>
    <x v="1"/>
    <x v="2"/>
    <x v="623"/>
  </r>
  <r>
    <x v="38"/>
    <x v="0"/>
    <x v="327"/>
    <x v="0"/>
    <x v="1"/>
    <x v="2"/>
    <x v="624"/>
  </r>
  <r>
    <x v="26"/>
    <x v="1"/>
    <x v="4"/>
    <x v="2"/>
    <x v="1"/>
    <x v="3"/>
    <x v="625"/>
  </r>
  <r>
    <x v="3"/>
    <x v="1"/>
    <x v="372"/>
    <x v="1"/>
    <x v="1"/>
    <x v="1"/>
    <x v="626"/>
  </r>
  <r>
    <x v="30"/>
    <x v="1"/>
    <x v="229"/>
    <x v="0"/>
    <x v="1"/>
    <x v="0"/>
    <x v="627"/>
  </r>
  <r>
    <x v="36"/>
    <x v="0"/>
    <x v="373"/>
    <x v="0"/>
    <x v="0"/>
    <x v="2"/>
    <x v="628"/>
  </r>
  <r>
    <x v="31"/>
    <x v="1"/>
    <x v="374"/>
    <x v="1"/>
    <x v="1"/>
    <x v="0"/>
    <x v="629"/>
  </r>
  <r>
    <x v="23"/>
    <x v="1"/>
    <x v="375"/>
    <x v="0"/>
    <x v="1"/>
    <x v="0"/>
    <x v="630"/>
  </r>
  <r>
    <x v="38"/>
    <x v="0"/>
    <x v="76"/>
    <x v="0"/>
    <x v="1"/>
    <x v="1"/>
    <x v="631"/>
  </r>
  <r>
    <x v="29"/>
    <x v="1"/>
    <x v="3"/>
    <x v="3"/>
    <x v="1"/>
    <x v="3"/>
    <x v="632"/>
  </r>
  <r>
    <x v="43"/>
    <x v="1"/>
    <x v="376"/>
    <x v="1"/>
    <x v="1"/>
    <x v="0"/>
    <x v="633"/>
  </r>
  <r>
    <x v="33"/>
    <x v="1"/>
    <x v="377"/>
    <x v="0"/>
    <x v="1"/>
    <x v="3"/>
    <x v="634"/>
  </r>
  <r>
    <x v="0"/>
    <x v="0"/>
    <x v="184"/>
    <x v="1"/>
    <x v="1"/>
    <x v="2"/>
    <x v="635"/>
  </r>
  <r>
    <x v="22"/>
    <x v="0"/>
    <x v="309"/>
    <x v="3"/>
    <x v="1"/>
    <x v="3"/>
    <x v="636"/>
  </r>
  <r>
    <x v="46"/>
    <x v="1"/>
    <x v="154"/>
    <x v="0"/>
    <x v="0"/>
    <x v="3"/>
    <x v="637"/>
  </r>
  <r>
    <x v="12"/>
    <x v="1"/>
    <x v="61"/>
    <x v="5"/>
    <x v="1"/>
    <x v="1"/>
    <x v="638"/>
  </r>
  <r>
    <x v="3"/>
    <x v="1"/>
    <x v="378"/>
    <x v="4"/>
    <x v="1"/>
    <x v="0"/>
    <x v="639"/>
  </r>
  <r>
    <x v="44"/>
    <x v="1"/>
    <x v="33"/>
    <x v="2"/>
    <x v="0"/>
    <x v="2"/>
    <x v="640"/>
  </r>
  <r>
    <x v="35"/>
    <x v="1"/>
    <x v="113"/>
    <x v="0"/>
    <x v="1"/>
    <x v="3"/>
    <x v="641"/>
  </r>
  <r>
    <x v="11"/>
    <x v="0"/>
    <x v="379"/>
    <x v="2"/>
    <x v="1"/>
    <x v="2"/>
    <x v="642"/>
  </r>
  <r>
    <x v="32"/>
    <x v="1"/>
    <x v="331"/>
    <x v="3"/>
    <x v="1"/>
    <x v="1"/>
    <x v="643"/>
  </r>
  <r>
    <x v="28"/>
    <x v="1"/>
    <x v="16"/>
    <x v="2"/>
    <x v="1"/>
    <x v="3"/>
    <x v="644"/>
  </r>
  <r>
    <x v="46"/>
    <x v="1"/>
    <x v="10"/>
    <x v="1"/>
    <x v="1"/>
    <x v="2"/>
    <x v="645"/>
  </r>
  <r>
    <x v="29"/>
    <x v="0"/>
    <x v="108"/>
    <x v="2"/>
    <x v="1"/>
    <x v="3"/>
    <x v="646"/>
  </r>
  <r>
    <x v="1"/>
    <x v="1"/>
    <x v="70"/>
    <x v="0"/>
    <x v="1"/>
    <x v="3"/>
    <x v="647"/>
  </r>
  <r>
    <x v="30"/>
    <x v="0"/>
    <x v="36"/>
    <x v="0"/>
    <x v="1"/>
    <x v="3"/>
    <x v="648"/>
  </r>
  <r>
    <x v="41"/>
    <x v="0"/>
    <x v="380"/>
    <x v="3"/>
    <x v="1"/>
    <x v="1"/>
    <x v="649"/>
  </r>
  <r>
    <x v="31"/>
    <x v="0"/>
    <x v="140"/>
    <x v="1"/>
    <x v="1"/>
    <x v="1"/>
    <x v="650"/>
  </r>
  <r>
    <x v="28"/>
    <x v="0"/>
    <x v="360"/>
    <x v="0"/>
    <x v="1"/>
    <x v="1"/>
    <x v="651"/>
  </r>
  <r>
    <x v="39"/>
    <x v="0"/>
    <x v="29"/>
    <x v="3"/>
    <x v="1"/>
    <x v="1"/>
    <x v="652"/>
  </r>
  <r>
    <x v="17"/>
    <x v="0"/>
    <x v="49"/>
    <x v="0"/>
    <x v="1"/>
    <x v="1"/>
    <x v="653"/>
  </r>
  <r>
    <x v="14"/>
    <x v="0"/>
    <x v="128"/>
    <x v="3"/>
    <x v="0"/>
    <x v="1"/>
    <x v="654"/>
  </r>
  <r>
    <x v="21"/>
    <x v="0"/>
    <x v="378"/>
    <x v="1"/>
    <x v="1"/>
    <x v="0"/>
    <x v="655"/>
  </r>
  <r>
    <x v="13"/>
    <x v="1"/>
    <x v="145"/>
    <x v="3"/>
    <x v="1"/>
    <x v="2"/>
    <x v="656"/>
  </r>
  <r>
    <x v="28"/>
    <x v="0"/>
    <x v="357"/>
    <x v="1"/>
    <x v="1"/>
    <x v="3"/>
    <x v="657"/>
  </r>
  <r>
    <x v="37"/>
    <x v="0"/>
    <x v="114"/>
    <x v="5"/>
    <x v="1"/>
    <x v="3"/>
    <x v="658"/>
  </r>
  <r>
    <x v="7"/>
    <x v="1"/>
    <x v="306"/>
    <x v="2"/>
    <x v="1"/>
    <x v="1"/>
    <x v="659"/>
  </r>
  <r>
    <x v="37"/>
    <x v="0"/>
    <x v="68"/>
    <x v="1"/>
    <x v="1"/>
    <x v="1"/>
    <x v="660"/>
  </r>
  <r>
    <x v="4"/>
    <x v="0"/>
    <x v="381"/>
    <x v="1"/>
    <x v="1"/>
    <x v="3"/>
    <x v="661"/>
  </r>
  <r>
    <x v="1"/>
    <x v="1"/>
    <x v="61"/>
    <x v="0"/>
    <x v="1"/>
    <x v="1"/>
    <x v="662"/>
  </r>
  <r>
    <x v="33"/>
    <x v="0"/>
    <x v="223"/>
    <x v="0"/>
    <x v="0"/>
    <x v="1"/>
    <x v="663"/>
  </r>
  <r>
    <x v="32"/>
    <x v="1"/>
    <x v="179"/>
    <x v="3"/>
    <x v="0"/>
    <x v="1"/>
    <x v="664"/>
  </r>
  <r>
    <x v="41"/>
    <x v="1"/>
    <x v="311"/>
    <x v="1"/>
    <x v="1"/>
    <x v="0"/>
    <x v="665"/>
  </r>
  <r>
    <x v="29"/>
    <x v="0"/>
    <x v="27"/>
    <x v="3"/>
    <x v="0"/>
    <x v="2"/>
    <x v="666"/>
  </r>
  <r>
    <x v="10"/>
    <x v="1"/>
    <x v="256"/>
    <x v="0"/>
    <x v="0"/>
    <x v="3"/>
    <x v="667"/>
  </r>
  <r>
    <x v="29"/>
    <x v="0"/>
    <x v="382"/>
    <x v="1"/>
    <x v="1"/>
    <x v="1"/>
    <x v="668"/>
  </r>
  <r>
    <x v="15"/>
    <x v="1"/>
    <x v="160"/>
    <x v="2"/>
    <x v="1"/>
    <x v="1"/>
    <x v="669"/>
  </r>
  <r>
    <x v="38"/>
    <x v="0"/>
    <x v="84"/>
    <x v="0"/>
    <x v="1"/>
    <x v="3"/>
    <x v="670"/>
  </r>
  <r>
    <x v="26"/>
    <x v="1"/>
    <x v="102"/>
    <x v="0"/>
    <x v="1"/>
    <x v="1"/>
    <x v="671"/>
  </r>
  <r>
    <x v="24"/>
    <x v="0"/>
    <x v="270"/>
    <x v="0"/>
    <x v="1"/>
    <x v="1"/>
    <x v="672"/>
  </r>
  <r>
    <x v="36"/>
    <x v="0"/>
    <x v="250"/>
    <x v="3"/>
    <x v="0"/>
    <x v="1"/>
    <x v="673"/>
  </r>
  <r>
    <x v="39"/>
    <x v="1"/>
    <x v="383"/>
    <x v="0"/>
    <x v="1"/>
    <x v="2"/>
    <x v="674"/>
  </r>
  <r>
    <x v="19"/>
    <x v="0"/>
    <x v="384"/>
    <x v="2"/>
    <x v="1"/>
    <x v="1"/>
    <x v="675"/>
  </r>
  <r>
    <x v="8"/>
    <x v="1"/>
    <x v="112"/>
    <x v="2"/>
    <x v="0"/>
    <x v="2"/>
    <x v="676"/>
  </r>
  <r>
    <x v="12"/>
    <x v="1"/>
    <x v="374"/>
    <x v="2"/>
    <x v="1"/>
    <x v="0"/>
    <x v="677"/>
  </r>
  <r>
    <x v="41"/>
    <x v="0"/>
    <x v="247"/>
    <x v="3"/>
    <x v="1"/>
    <x v="2"/>
    <x v="678"/>
  </r>
  <r>
    <x v="27"/>
    <x v="0"/>
    <x v="385"/>
    <x v="1"/>
    <x v="1"/>
    <x v="0"/>
    <x v="679"/>
  </r>
  <r>
    <x v="0"/>
    <x v="1"/>
    <x v="386"/>
    <x v="0"/>
    <x v="1"/>
    <x v="0"/>
    <x v="680"/>
  </r>
  <r>
    <x v="46"/>
    <x v="1"/>
    <x v="19"/>
    <x v="3"/>
    <x v="0"/>
    <x v="0"/>
    <x v="681"/>
  </r>
  <r>
    <x v="31"/>
    <x v="1"/>
    <x v="200"/>
    <x v="0"/>
    <x v="1"/>
    <x v="2"/>
    <x v="682"/>
  </r>
  <r>
    <x v="3"/>
    <x v="0"/>
    <x v="387"/>
    <x v="1"/>
    <x v="1"/>
    <x v="0"/>
    <x v="683"/>
  </r>
  <r>
    <x v="31"/>
    <x v="1"/>
    <x v="154"/>
    <x v="3"/>
    <x v="1"/>
    <x v="3"/>
    <x v="684"/>
  </r>
  <r>
    <x v="44"/>
    <x v="1"/>
    <x v="388"/>
    <x v="3"/>
    <x v="1"/>
    <x v="3"/>
    <x v="685"/>
  </r>
  <r>
    <x v="29"/>
    <x v="1"/>
    <x v="389"/>
    <x v="0"/>
    <x v="1"/>
    <x v="1"/>
    <x v="686"/>
  </r>
  <r>
    <x v="42"/>
    <x v="0"/>
    <x v="390"/>
    <x v="1"/>
    <x v="1"/>
    <x v="0"/>
    <x v="687"/>
  </r>
  <r>
    <x v="13"/>
    <x v="1"/>
    <x v="360"/>
    <x v="1"/>
    <x v="0"/>
    <x v="1"/>
    <x v="688"/>
  </r>
  <r>
    <x v="27"/>
    <x v="1"/>
    <x v="60"/>
    <x v="0"/>
    <x v="1"/>
    <x v="3"/>
    <x v="689"/>
  </r>
  <r>
    <x v="42"/>
    <x v="1"/>
    <x v="391"/>
    <x v="1"/>
    <x v="1"/>
    <x v="0"/>
    <x v="690"/>
  </r>
  <r>
    <x v="34"/>
    <x v="1"/>
    <x v="203"/>
    <x v="1"/>
    <x v="1"/>
    <x v="2"/>
    <x v="691"/>
  </r>
  <r>
    <x v="23"/>
    <x v="1"/>
    <x v="367"/>
    <x v="0"/>
    <x v="1"/>
    <x v="2"/>
    <x v="692"/>
  </r>
  <r>
    <x v="13"/>
    <x v="0"/>
    <x v="82"/>
    <x v="1"/>
    <x v="1"/>
    <x v="0"/>
    <x v="693"/>
  </r>
  <r>
    <x v="21"/>
    <x v="0"/>
    <x v="392"/>
    <x v="0"/>
    <x v="1"/>
    <x v="2"/>
    <x v="694"/>
  </r>
  <r>
    <x v="31"/>
    <x v="0"/>
    <x v="243"/>
    <x v="3"/>
    <x v="1"/>
    <x v="3"/>
    <x v="695"/>
  </r>
  <r>
    <x v="24"/>
    <x v="1"/>
    <x v="246"/>
    <x v="1"/>
    <x v="0"/>
    <x v="1"/>
    <x v="696"/>
  </r>
  <r>
    <x v="12"/>
    <x v="1"/>
    <x v="363"/>
    <x v="0"/>
    <x v="1"/>
    <x v="2"/>
    <x v="697"/>
  </r>
  <r>
    <x v="11"/>
    <x v="0"/>
    <x v="393"/>
    <x v="3"/>
    <x v="1"/>
    <x v="1"/>
    <x v="698"/>
  </r>
  <r>
    <x v="27"/>
    <x v="0"/>
    <x v="394"/>
    <x v="0"/>
    <x v="1"/>
    <x v="1"/>
    <x v="699"/>
  </r>
  <r>
    <x v="45"/>
    <x v="0"/>
    <x v="395"/>
    <x v="0"/>
    <x v="1"/>
    <x v="3"/>
    <x v="700"/>
  </r>
  <r>
    <x v="31"/>
    <x v="1"/>
    <x v="147"/>
    <x v="0"/>
    <x v="1"/>
    <x v="1"/>
    <x v="701"/>
  </r>
  <r>
    <x v="16"/>
    <x v="0"/>
    <x v="154"/>
    <x v="1"/>
    <x v="1"/>
    <x v="2"/>
    <x v="702"/>
  </r>
  <r>
    <x v="42"/>
    <x v="0"/>
    <x v="396"/>
    <x v="1"/>
    <x v="1"/>
    <x v="2"/>
    <x v="703"/>
  </r>
  <r>
    <x v="3"/>
    <x v="0"/>
    <x v="260"/>
    <x v="3"/>
    <x v="1"/>
    <x v="0"/>
    <x v="704"/>
  </r>
  <r>
    <x v="43"/>
    <x v="0"/>
    <x v="179"/>
    <x v="0"/>
    <x v="0"/>
    <x v="1"/>
    <x v="705"/>
  </r>
  <r>
    <x v="41"/>
    <x v="1"/>
    <x v="54"/>
    <x v="2"/>
    <x v="1"/>
    <x v="2"/>
    <x v="706"/>
  </r>
  <r>
    <x v="5"/>
    <x v="0"/>
    <x v="131"/>
    <x v="2"/>
    <x v="1"/>
    <x v="3"/>
    <x v="707"/>
  </r>
  <r>
    <x v="26"/>
    <x v="0"/>
    <x v="7"/>
    <x v="0"/>
    <x v="1"/>
    <x v="3"/>
    <x v="708"/>
  </r>
  <r>
    <x v="1"/>
    <x v="1"/>
    <x v="49"/>
    <x v="1"/>
    <x v="1"/>
    <x v="1"/>
    <x v="709"/>
  </r>
  <r>
    <x v="45"/>
    <x v="0"/>
    <x v="397"/>
    <x v="3"/>
    <x v="1"/>
    <x v="1"/>
    <x v="710"/>
  </r>
  <r>
    <x v="32"/>
    <x v="0"/>
    <x v="264"/>
    <x v="3"/>
    <x v="1"/>
    <x v="2"/>
    <x v="711"/>
  </r>
  <r>
    <x v="34"/>
    <x v="1"/>
    <x v="398"/>
    <x v="0"/>
    <x v="1"/>
    <x v="3"/>
    <x v="712"/>
  </r>
  <r>
    <x v="23"/>
    <x v="0"/>
    <x v="286"/>
    <x v="0"/>
    <x v="1"/>
    <x v="0"/>
    <x v="713"/>
  </r>
  <r>
    <x v="8"/>
    <x v="1"/>
    <x v="65"/>
    <x v="0"/>
    <x v="1"/>
    <x v="0"/>
    <x v="714"/>
  </r>
  <r>
    <x v="41"/>
    <x v="0"/>
    <x v="227"/>
    <x v="1"/>
    <x v="1"/>
    <x v="2"/>
    <x v="715"/>
  </r>
  <r>
    <x v="8"/>
    <x v="1"/>
    <x v="200"/>
    <x v="1"/>
    <x v="1"/>
    <x v="2"/>
    <x v="716"/>
  </r>
  <r>
    <x v="43"/>
    <x v="0"/>
    <x v="38"/>
    <x v="3"/>
    <x v="1"/>
    <x v="2"/>
    <x v="717"/>
  </r>
  <r>
    <x v="30"/>
    <x v="0"/>
    <x v="6"/>
    <x v="0"/>
    <x v="1"/>
    <x v="2"/>
    <x v="718"/>
  </r>
  <r>
    <x v="43"/>
    <x v="0"/>
    <x v="399"/>
    <x v="0"/>
    <x v="1"/>
    <x v="3"/>
    <x v="719"/>
  </r>
  <r>
    <x v="31"/>
    <x v="1"/>
    <x v="400"/>
    <x v="2"/>
    <x v="1"/>
    <x v="0"/>
    <x v="720"/>
  </r>
  <r>
    <x v="10"/>
    <x v="1"/>
    <x v="116"/>
    <x v="0"/>
    <x v="1"/>
    <x v="0"/>
    <x v="721"/>
  </r>
  <r>
    <x v="0"/>
    <x v="1"/>
    <x v="401"/>
    <x v="0"/>
    <x v="1"/>
    <x v="0"/>
    <x v="722"/>
  </r>
  <r>
    <x v="45"/>
    <x v="0"/>
    <x v="402"/>
    <x v="1"/>
    <x v="1"/>
    <x v="3"/>
    <x v="723"/>
  </r>
  <r>
    <x v="15"/>
    <x v="0"/>
    <x v="266"/>
    <x v="2"/>
    <x v="0"/>
    <x v="1"/>
    <x v="724"/>
  </r>
  <r>
    <x v="24"/>
    <x v="1"/>
    <x v="403"/>
    <x v="1"/>
    <x v="1"/>
    <x v="2"/>
    <x v="725"/>
  </r>
  <r>
    <x v="38"/>
    <x v="0"/>
    <x v="404"/>
    <x v="1"/>
    <x v="0"/>
    <x v="3"/>
    <x v="726"/>
  </r>
  <r>
    <x v="1"/>
    <x v="0"/>
    <x v="405"/>
    <x v="0"/>
    <x v="1"/>
    <x v="3"/>
    <x v="727"/>
  </r>
  <r>
    <x v="24"/>
    <x v="0"/>
    <x v="168"/>
    <x v="1"/>
    <x v="1"/>
    <x v="1"/>
    <x v="728"/>
  </r>
  <r>
    <x v="22"/>
    <x v="1"/>
    <x v="137"/>
    <x v="2"/>
    <x v="0"/>
    <x v="1"/>
    <x v="729"/>
  </r>
  <r>
    <x v="31"/>
    <x v="1"/>
    <x v="343"/>
    <x v="1"/>
    <x v="1"/>
    <x v="0"/>
    <x v="730"/>
  </r>
  <r>
    <x v="23"/>
    <x v="0"/>
    <x v="406"/>
    <x v="2"/>
    <x v="1"/>
    <x v="0"/>
    <x v="731"/>
  </r>
  <r>
    <x v="28"/>
    <x v="0"/>
    <x v="288"/>
    <x v="1"/>
    <x v="1"/>
    <x v="3"/>
    <x v="732"/>
  </r>
  <r>
    <x v="17"/>
    <x v="0"/>
    <x v="407"/>
    <x v="2"/>
    <x v="1"/>
    <x v="0"/>
    <x v="733"/>
  </r>
  <r>
    <x v="41"/>
    <x v="0"/>
    <x v="47"/>
    <x v="1"/>
    <x v="1"/>
    <x v="2"/>
    <x v="734"/>
  </r>
  <r>
    <x v="7"/>
    <x v="0"/>
    <x v="186"/>
    <x v="0"/>
    <x v="0"/>
    <x v="1"/>
    <x v="735"/>
  </r>
  <r>
    <x v="21"/>
    <x v="1"/>
    <x v="408"/>
    <x v="3"/>
    <x v="1"/>
    <x v="0"/>
    <x v="736"/>
  </r>
  <r>
    <x v="11"/>
    <x v="1"/>
    <x v="294"/>
    <x v="2"/>
    <x v="0"/>
    <x v="3"/>
    <x v="737"/>
  </r>
  <r>
    <x v="38"/>
    <x v="1"/>
    <x v="409"/>
    <x v="3"/>
    <x v="0"/>
    <x v="0"/>
    <x v="738"/>
  </r>
  <r>
    <x v="39"/>
    <x v="1"/>
    <x v="167"/>
    <x v="3"/>
    <x v="1"/>
    <x v="3"/>
    <x v="739"/>
  </r>
  <r>
    <x v="13"/>
    <x v="1"/>
    <x v="410"/>
    <x v="0"/>
    <x v="0"/>
    <x v="1"/>
    <x v="740"/>
  </r>
  <r>
    <x v="31"/>
    <x v="1"/>
    <x v="237"/>
    <x v="0"/>
    <x v="0"/>
    <x v="3"/>
    <x v="741"/>
  </r>
  <r>
    <x v="5"/>
    <x v="0"/>
    <x v="217"/>
    <x v="0"/>
    <x v="1"/>
    <x v="1"/>
    <x v="742"/>
  </r>
  <r>
    <x v="45"/>
    <x v="1"/>
    <x v="154"/>
    <x v="0"/>
    <x v="1"/>
    <x v="2"/>
    <x v="743"/>
  </r>
  <r>
    <x v="45"/>
    <x v="0"/>
    <x v="95"/>
    <x v="1"/>
    <x v="1"/>
    <x v="2"/>
    <x v="744"/>
  </r>
  <r>
    <x v="16"/>
    <x v="1"/>
    <x v="411"/>
    <x v="3"/>
    <x v="1"/>
    <x v="0"/>
    <x v="745"/>
  </r>
  <r>
    <x v="0"/>
    <x v="1"/>
    <x v="404"/>
    <x v="0"/>
    <x v="1"/>
    <x v="2"/>
    <x v="746"/>
  </r>
  <r>
    <x v="42"/>
    <x v="0"/>
    <x v="126"/>
    <x v="1"/>
    <x v="1"/>
    <x v="0"/>
    <x v="747"/>
  </r>
  <r>
    <x v="2"/>
    <x v="1"/>
    <x v="99"/>
    <x v="0"/>
    <x v="1"/>
    <x v="2"/>
    <x v="748"/>
  </r>
  <r>
    <x v="7"/>
    <x v="0"/>
    <x v="170"/>
    <x v="0"/>
    <x v="0"/>
    <x v="1"/>
    <x v="749"/>
  </r>
  <r>
    <x v="27"/>
    <x v="1"/>
    <x v="111"/>
    <x v="0"/>
    <x v="1"/>
    <x v="2"/>
    <x v="750"/>
  </r>
  <r>
    <x v="33"/>
    <x v="1"/>
    <x v="412"/>
    <x v="0"/>
    <x v="1"/>
    <x v="2"/>
    <x v="751"/>
  </r>
  <r>
    <x v="30"/>
    <x v="0"/>
    <x v="413"/>
    <x v="0"/>
    <x v="1"/>
    <x v="1"/>
    <x v="752"/>
  </r>
  <r>
    <x v="23"/>
    <x v="1"/>
    <x v="51"/>
    <x v="5"/>
    <x v="1"/>
    <x v="3"/>
    <x v="753"/>
  </r>
  <r>
    <x v="5"/>
    <x v="1"/>
    <x v="215"/>
    <x v="3"/>
    <x v="1"/>
    <x v="3"/>
    <x v="754"/>
  </r>
  <r>
    <x v="46"/>
    <x v="0"/>
    <x v="414"/>
    <x v="2"/>
    <x v="1"/>
    <x v="3"/>
    <x v="755"/>
  </r>
  <r>
    <x v="42"/>
    <x v="0"/>
    <x v="138"/>
    <x v="0"/>
    <x v="0"/>
    <x v="1"/>
    <x v="756"/>
  </r>
  <r>
    <x v="15"/>
    <x v="1"/>
    <x v="133"/>
    <x v="2"/>
    <x v="1"/>
    <x v="3"/>
    <x v="757"/>
  </r>
  <r>
    <x v="1"/>
    <x v="1"/>
    <x v="271"/>
    <x v="0"/>
    <x v="0"/>
    <x v="1"/>
    <x v="758"/>
  </r>
  <r>
    <x v="20"/>
    <x v="0"/>
    <x v="415"/>
    <x v="3"/>
    <x v="1"/>
    <x v="3"/>
    <x v="759"/>
  </r>
  <r>
    <x v="11"/>
    <x v="1"/>
    <x v="49"/>
    <x v="1"/>
    <x v="1"/>
    <x v="0"/>
    <x v="760"/>
  </r>
  <r>
    <x v="3"/>
    <x v="1"/>
    <x v="416"/>
    <x v="1"/>
    <x v="0"/>
    <x v="0"/>
    <x v="761"/>
  </r>
  <r>
    <x v="13"/>
    <x v="1"/>
    <x v="327"/>
    <x v="0"/>
    <x v="1"/>
    <x v="3"/>
    <x v="762"/>
  </r>
  <r>
    <x v="39"/>
    <x v="0"/>
    <x v="124"/>
    <x v="3"/>
    <x v="1"/>
    <x v="3"/>
    <x v="763"/>
  </r>
  <r>
    <x v="37"/>
    <x v="0"/>
    <x v="56"/>
    <x v="0"/>
    <x v="1"/>
    <x v="2"/>
    <x v="764"/>
  </r>
  <r>
    <x v="42"/>
    <x v="1"/>
    <x v="243"/>
    <x v="1"/>
    <x v="1"/>
    <x v="0"/>
    <x v="765"/>
  </r>
  <r>
    <x v="44"/>
    <x v="0"/>
    <x v="358"/>
    <x v="1"/>
    <x v="1"/>
    <x v="0"/>
    <x v="766"/>
  </r>
  <r>
    <x v="33"/>
    <x v="0"/>
    <x v="376"/>
    <x v="0"/>
    <x v="1"/>
    <x v="0"/>
    <x v="767"/>
  </r>
  <r>
    <x v="25"/>
    <x v="0"/>
    <x v="417"/>
    <x v="3"/>
    <x v="1"/>
    <x v="2"/>
    <x v="768"/>
  </r>
  <r>
    <x v="35"/>
    <x v="1"/>
    <x v="374"/>
    <x v="2"/>
    <x v="1"/>
    <x v="0"/>
    <x v="769"/>
  </r>
  <r>
    <x v="31"/>
    <x v="0"/>
    <x v="418"/>
    <x v="3"/>
    <x v="1"/>
    <x v="0"/>
    <x v="770"/>
  </r>
  <r>
    <x v="36"/>
    <x v="0"/>
    <x v="238"/>
    <x v="0"/>
    <x v="1"/>
    <x v="3"/>
    <x v="771"/>
  </r>
  <r>
    <x v="0"/>
    <x v="0"/>
    <x v="4"/>
    <x v="0"/>
    <x v="0"/>
    <x v="2"/>
    <x v="772"/>
  </r>
  <r>
    <x v="24"/>
    <x v="1"/>
    <x v="206"/>
    <x v="3"/>
    <x v="1"/>
    <x v="2"/>
    <x v="773"/>
  </r>
  <r>
    <x v="43"/>
    <x v="1"/>
    <x v="230"/>
    <x v="2"/>
    <x v="1"/>
    <x v="1"/>
    <x v="774"/>
  </r>
  <r>
    <x v="29"/>
    <x v="1"/>
    <x v="243"/>
    <x v="3"/>
    <x v="1"/>
    <x v="2"/>
    <x v="775"/>
  </r>
  <r>
    <x v="39"/>
    <x v="1"/>
    <x v="77"/>
    <x v="0"/>
    <x v="1"/>
    <x v="3"/>
    <x v="776"/>
  </r>
  <r>
    <x v="22"/>
    <x v="1"/>
    <x v="419"/>
    <x v="2"/>
    <x v="1"/>
    <x v="1"/>
    <x v="777"/>
  </r>
  <r>
    <x v="31"/>
    <x v="1"/>
    <x v="4"/>
    <x v="0"/>
    <x v="1"/>
    <x v="2"/>
    <x v="778"/>
  </r>
  <r>
    <x v="15"/>
    <x v="1"/>
    <x v="420"/>
    <x v="2"/>
    <x v="0"/>
    <x v="0"/>
    <x v="779"/>
  </r>
  <r>
    <x v="1"/>
    <x v="1"/>
    <x v="421"/>
    <x v="0"/>
    <x v="1"/>
    <x v="1"/>
    <x v="780"/>
  </r>
  <r>
    <x v="43"/>
    <x v="1"/>
    <x v="233"/>
    <x v="1"/>
    <x v="1"/>
    <x v="1"/>
    <x v="781"/>
  </r>
  <r>
    <x v="45"/>
    <x v="0"/>
    <x v="244"/>
    <x v="1"/>
    <x v="0"/>
    <x v="0"/>
    <x v="782"/>
  </r>
  <r>
    <x v="5"/>
    <x v="0"/>
    <x v="245"/>
    <x v="1"/>
    <x v="1"/>
    <x v="1"/>
    <x v="783"/>
  </r>
  <r>
    <x v="22"/>
    <x v="0"/>
    <x v="224"/>
    <x v="2"/>
    <x v="1"/>
    <x v="0"/>
    <x v="784"/>
  </r>
  <r>
    <x v="8"/>
    <x v="1"/>
    <x v="55"/>
    <x v="0"/>
    <x v="1"/>
    <x v="3"/>
    <x v="785"/>
  </r>
  <r>
    <x v="27"/>
    <x v="1"/>
    <x v="350"/>
    <x v="0"/>
    <x v="1"/>
    <x v="2"/>
    <x v="786"/>
  </r>
  <r>
    <x v="38"/>
    <x v="1"/>
    <x v="422"/>
    <x v="2"/>
    <x v="1"/>
    <x v="3"/>
    <x v="787"/>
  </r>
  <r>
    <x v="10"/>
    <x v="0"/>
    <x v="96"/>
    <x v="0"/>
    <x v="1"/>
    <x v="1"/>
    <x v="788"/>
  </r>
  <r>
    <x v="46"/>
    <x v="0"/>
    <x v="423"/>
    <x v="0"/>
    <x v="1"/>
    <x v="1"/>
    <x v="789"/>
  </r>
  <r>
    <x v="0"/>
    <x v="1"/>
    <x v="244"/>
    <x v="0"/>
    <x v="1"/>
    <x v="0"/>
    <x v="790"/>
  </r>
  <r>
    <x v="20"/>
    <x v="0"/>
    <x v="247"/>
    <x v="0"/>
    <x v="1"/>
    <x v="3"/>
    <x v="791"/>
  </r>
  <r>
    <x v="31"/>
    <x v="1"/>
    <x v="192"/>
    <x v="0"/>
    <x v="0"/>
    <x v="1"/>
    <x v="792"/>
  </r>
  <r>
    <x v="46"/>
    <x v="0"/>
    <x v="23"/>
    <x v="3"/>
    <x v="1"/>
    <x v="2"/>
    <x v="793"/>
  </r>
  <r>
    <x v="13"/>
    <x v="1"/>
    <x v="70"/>
    <x v="0"/>
    <x v="0"/>
    <x v="2"/>
    <x v="794"/>
  </r>
  <r>
    <x v="15"/>
    <x v="1"/>
    <x v="333"/>
    <x v="3"/>
    <x v="1"/>
    <x v="1"/>
    <x v="795"/>
  </r>
  <r>
    <x v="15"/>
    <x v="0"/>
    <x v="83"/>
    <x v="1"/>
    <x v="1"/>
    <x v="3"/>
    <x v="796"/>
  </r>
  <r>
    <x v="30"/>
    <x v="0"/>
    <x v="291"/>
    <x v="0"/>
    <x v="1"/>
    <x v="0"/>
    <x v="797"/>
  </r>
  <r>
    <x v="3"/>
    <x v="1"/>
    <x v="88"/>
    <x v="0"/>
    <x v="0"/>
    <x v="3"/>
    <x v="798"/>
  </r>
  <r>
    <x v="44"/>
    <x v="0"/>
    <x v="424"/>
    <x v="1"/>
    <x v="1"/>
    <x v="1"/>
    <x v="799"/>
  </r>
  <r>
    <x v="33"/>
    <x v="0"/>
    <x v="233"/>
    <x v="0"/>
    <x v="1"/>
    <x v="1"/>
    <x v="800"/>
  </r>
  <r>
    <x v="27"/>
    <x v="1"/>
    <x v="169"/>
    <x v="1"/>
    <x v="1"/>
    <x v="0"/>
    <x v="801"/>
  </r>
  <r>
    <x v="1"/>
    <x v="0"/>
    <x v="425"/>
    <x v="0"/>
    <x v="0"/>
    <x v="1"/>
    <x v="802"/>
  </r>
  <r>
    <x v="11"/>
    <x v="1"/>
    <x v="426"/>
    <x v="0"/>
    <x v="1"/>
    <x v="1"/>
    <x v="803"/>
  </r>
  <r>
    <x v="39"/>
    <x v="0"/>
    <x v="427"/>
    <x v="0"/>
    <x v="1"/>
    <x v="2"/>
    <x v="804"/>
  </r>
  <r>
    <x v="29"/>
    <x v="0"/>
    <x v="428"/>
    <x v="1"/>
    <x v="1"/>
    <x v="2"/>
    <x v="805"/>
  </r>
  <r>
    <x v="0"/>
    <x v="0"/>
    <x v="429"/>
    <x v="0"/>
    <x v="1"/>
    <x v="2"/>
    <x v="806"/>
  </r>
  <r>
    <x v="1"/>
    <x v="1"/>
    <x v="307"/>
    <x v="0"/>
    <x v="1"/>
    <x v="1"/>
    <x v="807"/>
  </r>
  <r>
    <x v="9"/>
    <x v="1"/>
    <x v="9"/>
    <x v="1"/>
    <x v="1"/>
    <x v="3"/>
    <x v="808"/>
  </r>
  <r>
    <x v="6"/>
    <x v="0"/>
    <x v="43"/>
    <x v="2"/>
    <x v="1"/>
    <x v="0"/>
    <x v="809"/>
  </r>
  <r>
    <x v="3"/>
    <x v="0"/>
    <x v="430"/>
    <x v="2"/>
    <x v="1"/>
    <x v="2"/>
    <x v="810"/>
  </r>
  <r>
    <x v="40"/>
    <x v="1"/>
    <x v="431"/>
    <x v="3"/>
    <x v="1"/>
    <x v="1"/>
    <x v="811"/>
  </r>
  <r>
    <x v="2"/>
    <x v="1"/>
    <x v="422"/>
    <x v="3"/>
    <x v="1"/>
    <x v="3"/>
    <x v="812"/>
  </r>
  <r>
    <x v="26"/>
    <x v="1"/>
    <x v="53"/>
    <x v="3"/>
    <x v="1"/>
    <x v="1"/>
    <x v="813"/>
  </r>
  <r>
    <x v="34"/>
    <x v="0"/>
    <x v="262"/>
    <x v="0"/>
    <x v="1"/>
    <x v="1"/>
    <x v="814"/>
  </r>
  <r>
    <x v="23"/>
    <x v="0"/>
    <x v="432"/>
    <x v="0"/>
    <x v="1"/>
    <x v="2"/>
    <x v="815"/>
  </r>
  <r>
    <x v="11"/>
    <x v="1"/>
    <x v="109"/>
    <x v="2"/>
    <x v="1"/>
    <x v="0"/>
    <x v="816"/>
  </r>
  <r>
    <x v="42"/>
    <x v="0"/>
    <x v="388"/>
    <x v="1"/>
    <x v="0"/>
    <x v="3"/>
    <x v="817"/>
  </r>
  <r>
    <x v="3"/>
    <x v="0"/>
    <x v="76"/>
    <x v="0"/>
    <x v="0"/>
    <x v="2"/>
    <x v="818"/>
  </r>
  <r>
    <x v="39"/>
    <x v="1"/>
    <x v="175"/>
    <x v="1"/>
    <x v="1"/>
    <x v="0"/>
    <x v="819"/>
  </r>
  <r>
    <x v="21"/>
    <x v="1"/>
    <x v="433"/>
    <x v="0"/>
    <x v="1"/>
    <x v="2"/>
    <x v="820"/>
  </r>
  <r>
    <x v="1"/>
    <x v="0"/>
    <x v="360"/>
    <x v="0"/>
    <x v="1"/>
    <x v="1"/>
    <x v="821"/>
  </r>
  <r>
    <x v="36"/>
    <x v="0"/>
    <x v="382"/>
    <x v="3"/>
    <x v="1"/>
    <x v="1"/>
    <x v="822"/>
  </r>
  <r>
    <x v="8"/>
    <x v="1"/>
    <x v="200"/>
    <x v="0"/>
    <x v="1"/>
    <x v="2"/>
    <x v="823"/>
  </r>
  <r>
    <x v="33"/>
    <x v="0"/>
    <x v="56"/>
    <x v="3"/>
    <x v="1"/>
    <x v="3"/>
    <x v="824"/>
  </r>
  <r>
    <x v="12"/>
    <x v="1"/>
    <x v="211"/>
    <x v="3"/>
    <x v="0"/>
    <x v="1"/>
    <x v="825"/>
  </r>
  <r>
    <x v="26"/>
    <x v="1"/>
    <x v="24"/>
    <x v="1"/>
    <x v="0"/>
    <x v="3"/>
    <x v="826"/>
  </r>
  <r>
    <x v="24"/>
    <x v="1"/>
    <x v="16"/>
    <x v="2"/>
    <x v="0"/>
    <x v="3"/>
    <x v="827"/>
  </r>
  <r>
    <x v="46"/>
    <x v="1"/>
    <x v="361"/>
    <x v="1"/>
    <x v="1"/>
    <x v="2"/>
    <x v="828"/>
  </r>
  <r>
    <x v="18"/>
    <x v="1"/>
    <x v="291"/>
    <x v="0"/>
    <x v="1"/>
    <x v="0"/>
    <x v="829"/>
  </r>
  <r>
    <x v="26"/>
    <x v="0"/>
    <x v="9"/>
    <x v="0"/>
    <x v="1"/>
    <x v="2"/>
    <x v="830"/>
  </r>
  <r>
    <x v="2"/>
    <x v="0"/>
    <x v="17"/>
    <x v="3"/>
    <x v="1"/>
    <x v="2"/>
    <x v="831"/>
  </r>
  <r>
    <x v="30"/>
    <x v="1"/>
    <x v="226"/>
    <x v="0"/>
    <x v="1"/>
    <x v="2"/>
    <x v="832"/>
  </r>
  <r>
    <x v="26"/>
    <x v="1"/>
    <x v="312"/>
    <x v="1"/>
    <x v="1"/>
    <x v="2"/>
    <x v="833"/>
  </r>
  <r>
    <x v="44"/>
    <x v="1"/>
    <x v="233"/>
    <x v="3"/>
    <x v="1"/>
    <x v="1"/>
    <x v="834"/>
  </r>
  <r>
    <x v="26"/>
    <x v="1"/>
    <x v="434"/>
    <x v="0"/>
    <x v="1"/>
    <x v="0"/>
    <x v="835"/>
  </r>
  <r>
    <x v="12"/>
    <x v="0"/>
    <x v="33"/>
    <x v="0"/>
    <x v="1"/>
    <x v="3"/>
    <x v="836"/>
  </r>
  <r>
    <x v="22"/>
    <x v="0"/>
    <x v="352"/>
    <x v="3"/>
    <x v="1"/>
    <x v="3"/>
    <x v="837"/>
  </r>
  <r>
    <x v="17"/>
    <x v="0"/>
    <x v="112"/>
    <x v="0"/>
    <x v="1"/>
    <x v="2"/>
    <x v="838"/>
  </r>
  <r>
    <x v="27"/>
    <x v="1"/>
    <x v="435"/>
    <x v="0"/>
    <x v="1"/>
    <x v="0"/>
    <x v="839"/>
  </r>
  <r>
    <x v="17"/>
    <x v="1"/>
    <x v="62"/>
    <x v="0"/>
    <x v="1"/>
    <x v="3"/>
    <x v="840"/>
  </r>
  <r>
    <x v="11"/>
    <x v="0"/>
    <x v="436"/>
    <x v="3"/>
    <x v="0"/>
    <x v="1"/>
    <x v="841"/>
  </r>
  <r>
    <x v="37"/>
    <x v="0"/>
    <x v="382"/>
    <x v="0"/>
    <x v="0"/>
    <x v="1"/>
    <x v="842"/>
  </r>
  <r>
    <x v="31"/>
    <x v="1"/>
    <x v="131"/>
    <x v="0"/>
    <x v="1"/>
    <x v="3"/>
    <x v="843"/>
  </r>
  <r>
    <x v="8"/>
    <x v="0"/>
    <x v="437"/>
    <x v="0"/>
    <x v="0"/>
    <x v="1"/>
    <x v="844"/>
  </r>
  <r>
    <x v="43"/>
    <x v="0"/>
    <x v="206"/>
    <x v="1"/>
    <x v="1"/>
    <x v="0"/>
    <x v="845"/>
  </r>
  <r>
    <x v="11"/>
    <x v="1"/>
    <x v="438"/>
    <x v="1"/>
    <x v="1"/>
    <x v="1"/>
    <x v="846"/>
  </r>
  <r>
    <x v="13"/>
    <x v="0"/>
    <x v="390"/>
    <x v="0"/>
    <x v="1"/>
    <x v="0"/>
    <x v="847"/>
  </r>
  <r>
    <x v="19"/>
    <x v="1"/>
    <x v="27"/>
    <x v="0"/>
    <x v="1"/>
    <x v="2"/>
    <x v="848"/>
  </r>
  <r>
    <x v="7"/>
    <x v="0"/>
    <x v="16"/>
    <x v="0"/>
    <x v="0"/>
    <x v="3"/>
    <x v="849"/>
  </r>
  <r>
    <x v="35"/>
    <x v="1"/>
    <x v="243"/>
    <x v="3"/>
    <x v="1"/>
    <x v="2"/>
    <x v="850"/>
  </r>
  <r>
    <x v="6"/>
    <x v="0"/>
    <x v="76"/>
    <x v="0"/>
    <x v="0"/>
    <x v="3"/>
    <x v="851"/>
  </r>
  <r>
    <x v="31"/>
    <x v="0"/>
    <x v="110"/>
    <x v="3"/>
    <x v="1"/>
    <x v="3"/>
    <x v="852"/>
  </r>
  <r>
    <x v="41"/>
    <x v="0"/>
    <x v="17"/>
    <x v="2"/>
    <x v="0"/>
    <x v="3"/>
    <x v="853"/>
  </r>
  <r>
    <x v="34"/>
    <x v="0"/>
    <x v="303"/>
    <x v="0"/>
    <x v="1"/>
    <x v="0"/>
    <x v="854"/>
  </r>
  <r>
    <x v="28"/>
    <x v="0"/>
    <x v="293"/>
    <x v="0"/>
    <x v="0"/>
    <x v="1"/>
    <x v="855"/>
  </r>
  <r>
    <x v="9"/>
    <x v="1"/>
    <x v="134"/>
    <x v="0"/>
    <x v="0"/>
    <x v="2"/>
    <x v="856"/>
  </r>
  <r>
    <x v="9"/>
    <x v="0"/>
    <x v="166"/>
    <x v="1"/>
    <x v="1"/>
    <x v="1"/>
    <x v="857"/>
  </r>
  <r>
    <x v="37"/>
    <x v="1"/>
    <x v="71"/>
    <x v="0"/>
    <x v="1"/>
    <x v="0"/>
    <x v="858"/>
  </r>
  <r>
    <x v="7"/>
    <x v="0"/>
    <x v="439"/>
    <x v="3"/>
    <x v="0"/>
    <x v="0"/>
    <x v="859"/>
  </r>
  <r>
    <x v="25"/>
    <x v="0"/>
    <x v="52"/>
    <x v="2"/>
    <x v="1"/>
    <x v="0"/>
    <x v="860"/>
  </r>
  <r>
    <x v="19"/>
    <x v="0"/>
    <x v="371"/>
    <x v="3"/>
    <x v="1"/>
    <x v="2"/>
    <x v="861"/>
  </r>
  <r>
    <x v="26"/>
    <x v="0"/>
    <x v="269"/>
    <x v="0"/>
    <x v="1"/>
    <x v="3"/>
    <x v="862"/>
  </r>
  <r>
    <x v="43"/>
    <x v="1"/>
    <x v="440"/>
    <x v="0"/>
    <x v="1"/>
    <x v="0"/>
    <x v="863"/>
  </r>
  <r>
    <x v="29"/>
    <x v="1"/>
    <x v="441"/>
    <x v="3"/>
    <x v="1"/>
    <x v="0"/>
    <x v="864"/>
  </r>
  <r>
    <x v="1"/>
    <x v="1"/>
    <x v="348"/>
    <x v="0"/>
    <x v="1"/>
    <x v="1"/>
    <x v="865"/>
  </r>
  <r>
    <x v="37"/>
    <x v="1"/>
    <x v="442"/>
    <x v="1"/>
    <x v="1"/>
    <x v="0"/>
    <x v="866"/>
  </r>
  <r>
    <x v="35"/>
    <x v="1"/>
    <x v="367"/>
    <x v="0"/>
    <x v="1"/>
    <x v="3"/>
    <x v="867"/>
  </r>
  <r>
    <x v="9"/>
    <x v="0"/>
    <x v="210"/>
    <x v="2"/>
    <x v="1"/>
    <x v="0"/>
    <x v="868"/>
  </r>
  <r>
    <x v="45"/>
    <x v="1"/>
    <x v="391"/>
    <x v="0"/>
    <x v="1"/>
    <x v="0"/>
    <x v="869"/>
  </r>
  <r>
    <x v="21"/>
    <x v="0"/>
    <x v="364"/>
    <x v="1"/>
    <x v="1"/>
    <x v="1"/>
    <x v="870"/>
  </r>
  <r>
    <x v="44"/>
    <x v="1"/>
    <x v="443"/>
    <x v="0"/>
    <x v="1"/>
    <x v="1"/>
    <x v="871"/>
  </r>
  <r>
    <x v="32"/>
    <x v="1"/>
    <x v="406"/>
    <x v="1"/>
    <x v="1"/>
    <x v="0"/>
    <x v="872"/>
  </r>
  <r>
    <x v="36"/>
    <x v="1"/>
    <x v="361"/>
    <x v="2"/>
    <x v="1"/>
    <x v="3"/>
    <x v="873"/>
  </r>
  <r>
    <x v="11"/>
    <x v="0"/>
    <x v="213"/>
    <x v="0"/>
    <x v="1"/>
    <x v="2"/>
    <x v="874"/>
  </r>
  <r>
    <x v="41"/>
    <x v="0"/>
    <x v="416"/>
    <x v="1"/>
    <x v="1"/>
    <x v="0"/>
    <x v="875"/>
  </r>
  <r>
    <x v="3"/>
    <x v="1"/>
    <x v="6"/>
    <x v="4"/>
    <x v="1"/>
    <x v="1"/>
    <x v="876"/>
  </r>
  <r>
    <x v="24"/>
    <x v="1"/>
    <x v="444"/>
    <x v="1"/>
    <x v="1"/>
    <x v="0"/>
    <x v="877"/>
  </r>
  <r>
    <x v="7"/>
    <x v="0"/>
    <x v="445"/>
    <x v="3"/>
    <x v="1"/>
    <x v="0"/>
    <x v="878"/>
  </r>
  <r>
    <x v="20"/>
    <x v="1"/>
    <x v="82"/>
    <x v="2"/>
    <x v="1"/>
    <x v="0"/>
    <x v="879"/>
  </r>
  <r>
    <x v="11"/>
    <x v="1"/>
    <x v="60"/>
    <x v="1"/>
    <x v="1"/>
    <x v="2"/>
    <x v="880"/>
  </r>
  <r>
    <x v="27"/>
    <x v="0"/>
    <x v="188"/>
    <x v="0"/>
    <x v="1"/>
    <x v="3"/>
    <x v="881"/>
  </r>
  <r>
    <x v="43"/>
    <x v="0"/>
    <x v="44"/>
    <x v="2"/>
    <x v="0"/>
    <x v="3"/>
    <x v="882"/>
  </r>
  <r>
    <x v="9"/>
    <x v="1"/>
    <x v="301"/>
    <x v="5"/>
    <x v="1"/>
    <x v="2"/>
    <x v="883"/>
  </r>
  <r>
    <x v="4"/>
    <x v="1"/>
    <x v="329"/>
    <x v="1"/>
    <x v="0"/>
    <x v="1"/>
    <x v="884"/>
  </r>
  <r>
    <x v="37"/>
    <x v="1"/>
    <x v="111"/>
    <x v="0"/>
    <x v="0"/>
    <x v="3"/>
    <x v="885"/>
  </r>
  <r>
    <x v="26"/>
    <x v="0"/>
    <x v="190"/>
    <x v="0"/>
    <x v="1"/>
    <x v="2"/>
    <x v="886"/>
  </r>
  <r>
    <x v="20"/>
    <x v="1"/>
    <x v="318"/>
    <x v="0"/>
    <x v="1"/>
    <x v="0"/>
    <x v="887"/>
  </r>
  <r>
    <x v="37"/>
    <x v="1"/>
    <x v="51"/>
    <x v="1"/>
    <x v="1"/>
    <x v="2"/>
    <x v="888"/>
  </r>
  <r>
    <x v="33"/>
    <x v="0"/>
    <x v="78"/>
    <x v="0"/>
    <x v="0"/>
    <x v="2"/>
    <x v="889"/>
  </r>
  <r>
    <x v="26"/>
    <x v="0"/>
    <x v="446"/>
    <x v="5"/>
    <x v="1"/>
    <x v="1"/>
    <x v="890"/>
  </r>
  <r>
    <x v="40"/>
    <x v="1"/>
    <x v="167"/>
    <x v="0"/>
    <x v="1"/>
    <x v="3"/>
    <x v="891"/>
  </r>
  <r>
    <x v="42"/>
    <x v="1"/>
    <x v="447"/>
    <x v="3"/>
    <x v="0"/>
    <x v="1"/>
    <x v="892"/>
  </r>
  <r>
    <x v="10"/>
    <x v="1"/>
    <x v="159"/>
    <x v="0"/>
    <x v="1"/>
    <x v="3"/>
    <x v="893"/>
  </r>
  <r>
    <x v="35"/>
    <x v="0"/>
    <x v="448"/>
    <x v="0"/>
    <x v="1"/>
    <x v="0"/>
    <x v="894"/>
  </r>
  <r>
    <x v="32"/>
    <x v="0"/>
    <x v="449"/>
    <x v="3"/>
    <x v="0"/>
    <x v="3"/>
    <x v="895"/>
  </r>
  <r>
    <x v="0"/>
    <x v="1"/>
    <x v="122"/>
    <x v="1"/>
    <x v="1"/>
    <x v="2"/>
    <x v="896"/>
  </r>
  <r>
    <x v="1"/>
    <x v="0"/>
    <x v="362"/>
    <x v="0"/>
    <x v="1"/>
    <x v="1"/>
    <x v="897"/>
  </r>
  <r>
    <x v="0"/>
    <x v="0"/>
    <x v="422"/>
    <x v="0"/>
    <x v="1"/>
    <x v="2"/>
    <x v="898"/>
  </r>
  <r>
    <x v="41"/>
    <x v="1"/>
    <x v="422"/>
    <x v="0"/>
    <x v="1"/>
    <x v="3"/>
    <x v="899"/>
  </r>
  <r>
    <x v="8"/>
    <x v="1"/>
    <x v="450"/>
    <x v="0"/>
    <x v="0"/>
    <x v="1"/>
    <x v="900"/>
  </r>
  <r>
    <x v="21"/>
    <x v="1"/>
    <x v="288"/>
    <x v="2"/>
    <x v="1"/>
    <x v="3"/>
    <x v="901"/>
  </r>
  <r>
    <x v="41"/>
    <x v="1"/>
    <x v="139"/>
    <x v="0"/>
    <x v="1"/>
    <x v="1"/>
    <x v="902"/>
  </r>
  <r>
    <x v="8"/>
    <x v="0"/>
    <x v="451"/>
    <x v="0"/>
    <x v="1"/>
    <x v="0"/>
    <x v="903"/>
  </r>
  <r>
    <x v="21"/>
    <x v="0"/>
    <x v="452"/>
    <x v="3"/>
    <x v="1"/>
    <x v="3"/>
    <x v="904"/>
  </r>
  <r>
    <x v="13"/>
    <x v="1"/>
    <x v="453"/>
    <x v="2"/>
    <x v="1"/>
    <x v="3"/>
    <x v="905"/>
  </r>
  <r>
    <x v="36"/>
    <x v="0"/>
    <x v="454"/>
    <x v="1"/>
    <x v="1"/>
    <x v="1"/>
    <x v="906"/>
  </r>
  <r>
    <x v="18"/>
    <x v="1"/>
    <x v="455"/>
    <x v="2"/>
    <x v="1"/>
    <x v="0"/>
    <x v="907"/>
  </r>
  <r>
    <x v="4"/>
    <x v="0"/>
    <x v="15"/>
    <x v="0"/>
    <x v="0"/>
    <x v="0"/>
    <x v="908"/>
  </r>
  <r>
    <x v="20"/>
    <x v="1"/>
    <x v="33"/>
    <x v="1"/>
    <x v="1"/>
    <x v="2"/>
    <x v="909"/>
  </r>
  <r>
    <x v="1"/>
    <x v="1"/>
    <x v="294"/>
    <x v="0"/>
    <x v="0"/>
    <x v="3"/>
    <x v="910"/>
  </r>
  <r>
    <x v="17"/>
    <x v="0"/>
    <x v="301"/>
    <x v="2"/>
    <x v="1"/>
    <x v="2"/>
    <x v="911"/>
  </r>
  <r>
    <x v="36"/>
    <x v="0"/>
    <x v="97"/>
    <x v="1"/>
    <x v="1"/>
    <x v="0"/>
    <x v="912"/>
  </r>
  <r>
    <x v="3"/>
    <x v="1"/>
    <x v="456"/>
    <x v="3"/>
    <x v="1"/>
    <x v="2"/>
    <x v="913"/>
  </r>
  <r>
    <x v="23"/>
    <x v="0"/>
    <x v="457"/>
    <x v="0"/>
    <x v="1"/>
    <x v="1"/>
    <x v="914"/>
  </r>
  <r>
    <x v="32"/>
    <x v="0"/>
    <x v="78"/>
    <x v="0"/>
    <x v="0"/>
    <x v="2"/>
    <x v="915"/>
  </r>
  <r>
    <x v="39"/>
    <x v="1"/>
    <x v="83"/>
    <x v="0"/>
    <x v="0"/>
    <x v="3"/>
    <x v="916"/>
  </r>
  <r>
    <x v="35"/>
    <x v="0"/>
    <x v="458"/>
    <x v="0"/>
    <x v="1"/>
    <x v="0"/>
    <x v="917"/>
  </r>
  <r>
    <x v="22"/>
    <x v="0"/>
    <x v="194"/>
    <x v="1"/>
    <x v="1"/>
    <x v="1"/>
    <x v="918"/>
  </r>
  <r>
    <x v="10"/>
    <x v="0"/>
    <x v="459"/>
    <x v="0"/>
    <x v="1"/>
    <x v="0"/>
    <x v="919"/>
  </r>
  <r>
    <x v="10"/>
    <x v="0"/>
    <x v="460"/>
    <x v="0"/>
    <x v="1"/>
    <x v="0"/>
    <x v="920"/>
  </r>
  <r>
    <x v="25"/>
    <x v="1"/>
    <x v="332"/>
    <x v="1"/>
    <x v="1"/>
    <x v="0"/>
    <x v="921"/>
  </r>
  <r>
    <x v="16"/>
    <x v="1"/>
    <x v="427"/>
    <x v="0"/>
    <x v="1"/>
    <x v="2"/>
    <x v="922"/>
  </r>
  <r>
    <x v="32"/>
    <x v="1"/>
    <x v="461"/>
    <x v="0"/>
    <x v="1"/>
    <x v="0"/>
    <x v="923"/>
  </r>
  <r>
    <x v="45"/>
    <x v="1"/>
    <x v="159"/>
    <x v="3"/>
    <x v="1"/>
    <x v="3"/>
    <x v="924"/>
  </r>
  <r>
    <x v="0"/>
    <x v="0"/>
    <x v="305"/>
    <x v="3"/>
    <x v="1"/>
    <x v="0"/>
    <x v="925"/>
  </r>
  <r>
    <x v="37"/>
    <x v="0"/>
    <x v="462"/>
    <x v="1"/>
    <x v="1"/>
    <x v="0"/>
    <x v="926"/>
  </r>
  <r>
    <x v="10"/>
    <x v="0"/>
    <x v="287"/>
    <x v="0"/>
    <x v="1"/>
    <x v="1"/>
    <x v="927"/>
  </r>
  <r>
    <x v="24"/>
    <x v="1"/>
    <x v="194"/>
    <x v="1"/>
    <x v="1"/>
    <x v="1"/>
    <x v="928"/>
  </r>
  <r>
    <x v="21"/>
    <x v="1"/>
    <x v="306"/>
    <x v="1"/>
    <x v="1"/>
    <x v="1"/>
    <x v="929"/>
  </r>
  <r>
    <x v="46"/>
    <x v="0"/>
    <x v="463"/>
    <x v="1"/>
    <x v="1"/>
    <x v="0"/>
    <x v="930"/>
  </r>
  <r>
    <x v="6"/>
    <x v="1"/>
    <x v="335"/>
    <x v="4"/>
    <x v="1"/>
    <x v="0"/>
    <x v="931"/>
  </r>
  <r>
    <x v="39"/>
    <x v="0"/>
    <x v="19"/>
    <x v="0"/>
    <x v="1"/>
    <x v="0"/>
    <x v="932"/>
  </r>
  <r>
    <x v="4"/>
    <x v="1"/>
    <x v="464"/>
    <x v="3"/>
    <x v="1"/>
    <x v="1"/>
    <x v="933"/>
  </r>
  <r>
    <x v="17"/>
    <x v="0"/>
    <x v="97"/>
    <x v="0"/>
    <x v="1"/>
    <x v="0"/>
    <x v="934"/>
  </r>
  <r>
    <x v="36"/>
    <x v="1"/>
    <x v="129"/>
    <x v="3"/>
    <x v="1"/>
    <x v="3"/>
    <x v="935"/>
  </r>
  <r>
    <x v="46"/>
    <x v="0"/>
    <x v="432"/>
    <x v="4"/>
    <x v="1"/>
    <x v="2"/>
    <x v="936"/>
  </r>
  <r>
    <x v="1"/>
    <x v="1"/>
    <x v="424"/>
    <x v="3"/>
    <x v="1"/>
    <x v="1"/>
    <x v="937"/>
  </r>
  <r>
    <x v="31"/>
    <x v="1"/>
    <x v="364"/>
    <x v="0"/>
    <x v="1"/>
    <x v="1"/>
    <x v="938"/>
  </r>
  <r>
    <x v="1"/>
    <x v="1"/>
    <x v="174"/>
    <x v="0"/>
    <x v="1"/>
    <x v="1"/>
    <x v="939"/>
  </r>
  <r>
    <x v="45"/>
    <x v="0"/>
    <x v="465"/>
    <x v="1"/>
    <x v="1"/>
    <x v="1"/>
    <x v="940"/>
  </r>
  <r>
    <x v="1"/>
    <x v="0"/>
    <x v="392"/>
    <x v="0"/>
    <x v="1"/>
    <x v="3"/>
    <x v="941"/>
  </r>
  <r>
    <x v="0"/>
    <x v="1"/>
    <x v="227"/>
    <x v="0"/>
    <x v="1"/>
    <x v="2"/>
    <x v="942"/>
  </r>
  <r>
    <x v="10"/>
    <x v="1"/>
    <x v="466"/>
    <x v="0"/>
    <x v="1"/>
    <x v="1"/>
    <x v="943"/>
  </r>
  <r>
    <x v="12"/>
    <x v="0"/>
    <x v="467"/>
    <x v="1"/>
    <x v="1"/>
    <x v="0"/>
    <x v="944"/>
  </r>
  <r>
    <x v="44"/>
    <x v="1"/>
    <x v="467"/>
    <x v="3"/>
    <x v="1"/>
    <x v="0"/>
    <x v="945"/>
  </r>
  <r>
    <x v="7"/>
    <x v="1"/>
    <x v="206"/>
    <x v="1"/>
    <x v="0"/>
    <x v="3"/>
    <x v="946"/>
  </r>
  <r>
    <x v="44"/>
    <x v="1"/>
    <x v="468"/>
    <x v="0"/>
    <x v="1"/>
    <x v="2"/>
    <x v="947"/>
  </r>
  <r>
    <x v="9"/>
    <x v="1"/>
    <x v="102"/>
    <x v="2"/>
    <x v="0"/>
    <x v="0"/>
    <x v="948"/>
  </r>
  <r>
    <x v="37"/>
    <x v="1"/>
    <x v="469"/>
    <x v="0"/>
    <x v="1"/>
    <x v="3"/>
    <x v="949"/>
  </r>
  <r>
    <x v="43"/>
    <x v="1"/>
    <x v="470"/>
    <x v="3"/>
    <x v="0"/>
    <x v="1"/>
    <x v="950"/>
  </r>
  <r>
    <x v="15"/>
    <x v="0"/>
    <x v="403"/>
    <x v="1"/>
    <x v="1"/>
    <x v="2"/>
    <x v="951"/>
  </r>
  <r>
    <x v="36"/>
    <x v="1"/>
    <x v="204"/>
    <x v="3"/>
    <x v="0"/>
    <x v="0"/>
    <x v="952"/>
  </r>
  <r>
    <x v="16"/>
    <x v="1"/>
    <x v="152"/>
    <x v="1"/>
    <x v="0"/>
    <x v="2"/>
    <x v="953"/>
  </r>
  <r>
    <x v="5"/>
    <x v="1"/>
    <x v="87"/>
    <x v="1"/>
    <x v="1"/>
    <x v="1"/>
    <x v="954"/>
  </r>
  <r>
    <x v="40"/>
    <x v="1"/>
    <x v="43"/>
    <x v="1"/>
    <x v="0"/>
    <x v="1"/>
    <x v="955"/>
  </r>
  <r>
    <x v="23"/>
    <x v="1"/>
    <x v="471"/>
    <x v="1"/>
    <x v="1"/>
    <x v="2"/>
    <x v="956"/>
  </r>
  <r>
    <x v="32"/>
    <x v="1"/>
    <x v="379"/>
    <x v="1"/>
    <x v="0"/>
    <x v="3"/>
    <x v="957"/>
  </r>
  <r>
    <x v="28"/>
    <x v="1"/>
    <x v="38"/>
    <x v="1"/>
    <x v="1"/>
    <x v="2"/>
    <x v="958"/>
  </r>
  <r>
    <x v="0"/>
    <x v="0"/>
    <x v="472"/>
    <x v="1"/>
    <x v="1"/>
    <x v="2"/>
    <x v="959"/>
  </r>
  <r>
    <x v="38"/>
    <x v="0"/>
    <x v="473"/>
    <x v="0"/>
    <x v="1"/>
    <x v="0"/>
    <x v="960"/>
  </r>
  <r>
    <x v="18"/>
    <x v="0"/>
    <x v="49"/>
    <x v="1"/>
    <x v="1"/>
    <x v="1"/>
    <x v="961"/>
  </r>
  <r>
    <x v="6"/>
    <x v="1"/>
    <x v="88"/>
    <x v="2"/>
    <x v="1"/>
    <x v="3"/>
    <x v="962"/>
  </r>
  <r>
    <x v="14"/>
    <x v="1"/>
    <x v="219"/>
    <x v="3"/>
    <x v="1"/>
    <x v="2"/>
    <x v="963"/>
  </r>
  <r>
    <x v="22"/>
    <x v="1"/>
    <x v="416"/>
    <x v="1"/>
    <x v="1"/>
    <x v="0"/>
    <x v="964"/>
  </r>
  <r>
    <x v="43"/>
    <x v="1"/>
    <x v="88"/>
    <x v="3"/>
    <x v="0"/>
    <x v="2"/>
    <x v="965"/>
  </r>
  <r>
    <x v="36"/>
    <x v="1"/>
    <x v="195"/>
    <x v="1"/>
    <x v="1"/>
    <x v="2"/>
    <x v="966"/>
  </r>
  <r>
    <x v="27"/>
    <x v="1"/>
    <x v="474"/>
    <x v="3"/>
    <x v="1"/>
    <x v="3"/>
    <x v="967"/>
  </r>
  <r>
    <x v="46"/>
    <x v="0"/>
    <x v="419"/>
    <x v="4"/>
    <x v="1"/>
    <x v="1"/>
    <x v="968"/>
  </r>
  <r>
    <x v="45"/>
    <x v="0"/>
    <x v="475"/>
    <x v="2"/>
    <x v="1"/>
    <x v="1"/>
    <x v="969"/>
  </r>
  <r>
    <x v="16"/>
    <x v="0"/>
    <x v="476"/>
    <x v="0"/>
    <x v="1"/>
    <x v="3"/>
    <x v="970"/>
  </r>
  <r>
    <x v="20"/>
    <x v="0"/>
    <x v="281"/>
    <x v="0"/>
    <x v="1"/>
    <x v="2"/>
    <x v="971"/>
  </r>
  <r>
    <x v="0"/>
    <x v="0"/>
    <x v="477"/>
    <x v="0"/>
    <x v="1"/>
    <x v="0"/>
    <x v="972"/>
  </r>
  <r>
    <x v="21"/>
    <x v="1"/>
    <x v="478"/>
    <x v="0"/>
    <x v="1"/>
    <x v="1"/>
    <x v="973"/>
  </r>
  <r>
    <x v="38"/>
    <x v="1"/>
    <x v="83"/>
    <x v="0"/>
    <x v="0"/>
    <x v="3"/>
    <x v="974"/>
  </r>
  <r>
    <x v="28"/>
    <x v="1"/>
    <x v="196"/>
    <x v="0"/>
    <x v="1"/>
    <x v="1"/>
    <x v="975"/>
  </r>
  <r>
    <x v="21"/>
    <x v="1"/>
    <x v="410"/>
    <x v="1"/>
    <x v="1"/>
    <x v="1"/>
    <x v="976"/>
  </r>
  <r>
    <x v="39"/>
    <x v="0"/>
    <x v="479"/>
    <x v="2"/>
    <x v="1"/>
    <x v="3"/>
    <x v="977"/>
  </r>
  <r>
    <x v="26"/>
    <x v="0"/>
    <x v="96"/>
    <x v="0"/>
    <x v="1"/>
    <x v="1"/>
    <x v="978"/>
  </r>
  <r>
    <x v="40"/>
    <x v="1"/>
    <x v="94"/>
    <x v="1"/>
    <x v="1"/>
    <x v="3"/>
    <x v="979"/>
  </r>
  <r>
    <x v="16"/>
    <x v="1"/>
    <x v="383"/>
    <x v="0"/>
    <x v="1"/>
    <x v="3"/>
    <x v="980"/>
  </r>
  <r>
    <x v="5"/>
    <x v="1"/>
    <x v="473"/>
    <x v="2"/>
    <x v="0"/>
    <x v="0"/>
    <x v="981"/>
  </r>
  <r>
    <x v="13"/>
    <x v="0"/>
    <x v="162"/>
    <x v="1"/>
    <x v="1"/>
    <x v="3"/>
    <x v="982"/>
  </r>
  <r>
    <x v="34"/>
    <x v="1"/>
    <x v="95"/>
    <x v="4"/>
    <x v="1"/>
    <x v="3"/>
    <x v="983"/>
  </r>
  <r>
    <x v="36"/>
    <x v="0"/>
    <x v="335"/>
    <x v="1"/>
    <x v="1"/>
    <x v="0"/>
    <x v="984"/>
  </r>
  <r>
    <x v="32"/>
    <x v="1"/>
    <x v="95"/>
    <x v="2"/>
    <x v="1"/>
    <x v="2"/>
    <x v="985"/>
  </r>
  <r>
    <x v="39"/>
    <x v="0"/>
    <x v="215"/>
    <x v="1"/>
    <x v="1"/>
    <x v="2"/>
    <x v="986"/>
  </r>
  <r>
    <x v="16"/>
    <x v="1"/>
    <x v="480"/>
    <x v="0"/>
    <x v="1"/>
    <x v="3"/>
    <x v="987"/>
  </r>
  <r>
    <x v="23"/>
    <x v="0"/>
    <x v="481"/>
    <x v="0"/>
    <x v="0"/>
    <x v="3"/>
    <x v="988"/>
  </r>
  <r>
    <x v="21"/>
    <x v="0"/>
    <x v="202"/>
    <x v="1"/>
    <x v="1"/>
    <x v="0"/>
    <x v="989"/>
  </r>
  <r>
    <x v="25"/>
    <x v="0"/>
    <x v="152"/>
    <x v="3"/>
    <x v="1"/>
    <x v="3"/>
    <x v="990"/>
  </r>
  <r>
    <x v="45"/>
    <x v="0"/>
    <x v="93"/>
    <x v="3"/>
    <x v="1"/>
    <x v="0"/>
    <x v="991"/>
  </r>
  <r>
    <x v="25"/>
    <x v="1"/>
    <x v="356"/>
    <x v="1"/>
    <x v="1"/>
    <x v="1"/>
    <x v="992"/>
  </r>
  <r>
    <x v="13"/>
    <x v="0"/>
    <x v="449"/>
    <x v="2"/>
    <x v="0"/>
    <x v="2"/>
    <x v="993"/>
  </r>
  <r>
    <x v="46"/>
    <x v="0"/>
    <x v="482"/>
    <x v="2"/>
    <x v="1"/>
    <x v="3"/>
    <x v="994"/>
  </r>
  <r>
    <x v="46"/>
    <x v="0"/>
    <x v="22"/>
    <x v="2"/>
    <x v="1"/>
    <x v="0"/>
    <x v="995"/>
  </r>
  <r>
    <x v="18"/>
    <x v="0"/>
    <x v="139"/>
    <x v="0"/>
    <x v="1"/>
    <x v="1"/>
    <x v="996"/>
  </r>
  <r>
    <x v="3"/>
    <x v="0"/>
    <x v="483"/>
    <x v="2"/>
    <x v="1"/>
    <x v="3"/>
    <x v="997"/>
  </r>
  <r>
    <x v="26"/>
    <x v="0"/>
    <x v="78"/>
    <x v="0"/>
    <x v="1"/>
    <x v="2"/>
    <x v="998"/>
  </r>
  <r>
    <x v="15"/>
    <x v="1"/>
    <x v="223"/>
    <x v="3"/>
    <x v="0"/>
    <x v="2"/>
    <x v="999"/>
  </r>
  <r>
    <x v="23"/>
    <x v="1"/>
    <x v="484"/>
    <x v="0"/>
    <x v="0"/>
    <x v="0"/>
    <x v="1000"/>
  </r>
  <r>
    <x v="23"/>
    <x v="1"/>
    <x v="335"/>
    <x v="0"/>
    <x v="1"/>
    <x v="0"/>
    <x v="1001"/>
  </r>
  <r>
    <x v="28"/>
    <x v="1"/>
    <x v="303"/>
    <x v="0"/>
    <x v="1"/>
    <x v="0"/>
    <x v="1002"/>
  </r>
  <r>
    <x v="42"/>
    <x v="1"/>
    <x v="485"/>
    <x v="1"/>
    <x v="1"/>
    <x v="3"/>
    <x v="1003"/>
  </r>
  <r>
    <x v="38"/>
    <x v="1"/>
    <x v="294"/>
    <x v="3"/>
    <x v="1"/>
    <x v="2"/>
    <x v="1004"/>
  </r>
  <r>
    <x v="2"/>
    <x v="1"/>
    <x v="245"/>
    <x v="3"/>
    <x v="1"/>
    <x v="3"/>
    <x v="1005"/>
  </r>
  <r>
    <x v="42"/>
    <x v="1"/>
    <x v="143"/>
    <x v="2"/>
    <x v="0"/>
    <x v="2"/>
    <x v="1006"/>
  </r>
  <r>
    <x v="9"/>
    <x v="1"/>
    <x v="255"/>
    <x v="3"/>
    <x v="1"/>
    <x v="3"/>
    <x v="1007"/>
  </r>
  <r>
    <x v="43"/>
    <x v="1"/>
    <x v="7"/>
    <x v="1"/>
    <x v="1"/>
    <x v="3"/>
    <x v="1008"/>
  </r>
  <r>
    <x v="28"/>
    <x v="0"/>
    <x v="414"/>
    <x v="0"/>
    <x v="1"/>
    <x v="0"/>
    <x v="1009"/>
  </r>
  <r>
    <x v="32"/>
    <x v="1"/>
    <x v="486"/>
    <x v="3"/>
    <x v="0"/>
    <x v="1"/>
    <x v="1010"/>
  </r>
  <r>
    <x v="35"/>
    <x v="0"/>
    <x v="230"/>
    <x v="5"/>
    <x v="1"/>
    <x v="1"/>
    <x v="1011"/>
  </r>
  <r>
    <x v="28"/>
    <x v="1"/>
    <x v="243"/>
    <x v="1"/>
    <x v="1"/>
    <x v="2"/>
    <x v="1012"/>
  </r>
  <r>
    <x v="25"/>
    <x v="0"/>
    <x v="244"/>
    <x v="0"/>
    <x v="1"/>
    <x v="0"/>
    <x v="1013"/>
  </r>
  <r>
    <x v="17"/>
    <x v="1"/>
    <x v="94"/>
    <x v="0"/>
    <x v="1"/>
    <x v="2"/>
    <x v="1014"/>
  </r>
  <r>
    <x v="0"/>
    <x v="0"/>
    <x v="456"/>
    <x v="1"/>
    <x v="1"/>
    <x v="2"/>
    <x v="1015"/>
  </r>
  <r>
    <x v="21"/>
    <x v="0"/>
    <x v="206"/>
    <x v="3"/>
    <x v="1"/>
    <x v="0"/>
    <x v="1016"/>
  </r>
  <r>
    <x v="40"/>
    <x v="0"/>
    <x v="427"/>
    <x v="2"/>
    <x v="1"/>
    <x v="2"/>
    <x v="1017"/>
  </r>
  <r>
    <x v="27"/>
    <x v="0"/>
    <x v="297"/>
    <x v="3"/>
    <x v="1"/>
    <x v="2"/>
    <x v="1018"/>
  </r>
  <r>
    <x v="43"/>
    <x v="1"/>
    <x v="144"/>
    <x v="0"/>
    <x v="1"/>
    <x v="0"/>
    <x v="1019"/>
  </r>
  <r>
    <x v="20"/>
    <x v="0"/>
    <x v="270"/>
    <x v="2"/>
    <x v="0"/>
    <x v="1"/>
    <x v="1020"/>
  </r>
  <r>
    <x v="42"/>
    <x v="1"/>
    <x v="168"/>
    <x v="1"/>
    <x v="0"/>
    <x v="1"/>
    <x v="1021"/>
  </r>
  <r>
    <x v="1"/>
    <x v="1"/>
    <x v="487"/>
    <x v="1"/>
    <x v="1"/>
    <x v="1"/>
    <x v="1022"/>
  </r>
  <r>
    <x v="42"/>
    <x v="0"/>
    <x v="488"/>
    <x v="1"/>
    <x v="1"/>
    <x v="1"/>
    <x v="1023"/>
  </r>
  <r>
    <x v="27"/>
    <x v="0"/>
    <x v="489"/>
    <x v="0"/>
    <x v="1"/>
    <x v="0"/>
    <x v="1024"/>
  </r>
  <r>
    <x v="0"/>
    <x v="1"/>
    <x v="327"/>
    <x v="1"/>
    <x v="0"/>
    <x v="2"/>
    <x v="1025"/>
  </r>
  <r>
    <x v="11"/>
    <x v="1"/>
    <x v="490"/>
    <x v="0"/>
    <x v="1"/>
    <x v="2"/>
    <x v="1026"/>
  </r>
  <r>
    <x v="40"/>
    <x v="1"/>
    <x v="93"/>
    <x v="0"/>
    <x v="1"/>
    <x v="0"/>
    <x v="1027"/>
  </r>
  <r>
    <x v="7"/>
    <x v="0"/>
    <x v="193"/>
    <x v="3"/>
    <x v="1"/>
    <x v="3"/>
    <x v="1028"/>
  </r>
  <r>
    <x v="6"/>
    <x v="0"/>
    <x v="367"/>
    <x v="1"/>
    <x v="0"/>
    <x v="2"/>
    <x v="1029"/>
  </r>
  <r>
    <x v="19"/>
    <x v="0"/>
    <x v="49"/>
    <x v="0"/>
    <x v="0"/>
    <x v="1"/>
    <x v="1030"/>
  </r>
  <r>
    <x v="15"/>
    <x v="0"/>
    <x v="325"/>
    <x v="0"/>
    <x v="1"/>
    <x v="3"/>
    <x v="1031"/>
  </r>
  <r>
    <x v="1"/>
    <x v="1"/>
    <x v="491"/>
    <x v="0"/>
    <x v="0"/>
    <x v="3"/>
    <x v="1032"/>
  </r>
  <r>
    <x v="35"/>
    <x v="1"/>
    <x v="275"/>
    <x v="0"/>
    <x v="1"/>
    <x v="2"/>
    <x v="1033"/>
  </r>
  <r>
    <x v="40"/>
    <x v="0"/>
    <x v="492"/>
    <x v="2"/>
    <x v="1"/>
    <x v="0"/>
    <x v="1034"/>
  </r>
  <r>
    <x v="20"/>
    <x v="1"/>
    <x v="493"/>
    <x v="3"/>
    <x v="0"/>
    <x v="1"/>
    <x v="1035"/>
  </r>
  <r>
    <x v="39"/>
    <x v="0"/>
    <x v="131"/>
    <x v="1"/>
    <x v="0"/>
    <x v="2"/>
    <x v="1036"/>
  </r>
  <r>
    <x v="20"/>
    <x v="1"/>
    <x v="4"/>
    <x v="0"/>
    <x v="1"/>
    <x v="3"/>
    <x v="1037"/>
  </r>
  <r>
    <x v="0"/>
    <x v="1"/>
    <x v="288"/>
    <x v="3"/>
    <x v="1"/>
    <x v="2"/>
    <x v="1038"/>
  </r>
  <r>
    <x v="22"/>
    <x v="0"/>
    <x v="24"/>
    <x v="0"/>
    <x v="0"/>
    <x v="2"/>
    <x v="1039"/>
  </r>
  <r>
    <x v="1"/>
    <x v="1"/>
    <x v="26"/>
    <x v="0"/>
    <x v="1"/>
    <x v="3"/>
    <x v="1040"/>
  </r>
  <r>
    <x v="34"/>
    <x v="1"/>
    <x v="264"/>
    <x v="0"/>
    <x v="0"/>
    <x v="3"/>
    <x v="1041"/>
  </r>
  <r>
    <x v="2"/>
    <x v="0"/>
    <x v="335"/>
    <x v="0"/>
    <x v="1"/>
    <x v="0"/>
    <x v="1042"/>
  </r>
  <r>
    <x v="19"/>
    <x v="1"/>
    <x v="249"/>
    <x v="1"/>
    <x v="1"/>
    <x v="3"/>
    <x v="1043"/>
  </r>
  <r>
    <x v="32"/>
    <x v="0"/>
    <x v="62"/>
    <x v="3"/>
    <x v="0"/>
    <x v="2"/>
    <x v="1044"/>
  </r>
  <r>
    <x v="32"/>
    <x v="0"/>
    <x v="322"/>
    <x v="0"/>
    <x v="1"/>
    <x v="3"/>
    <x v="1045"/>
  </r>
  <r>
    <x v="20"/>
    <x v="1"/>
    <x v="494"/>
    <x v="1"/>
    <x v="0"/>
    <x v="1"/>
    <x v="1046"/>
  </r>
  <r>
    <x v="9"/>
    <x v="0"/>
    <x v="422"/>
    <x v="1"/>
    <x v="1"/>
    <x v="2"/>
    <x v="1047"/>
  </r>
  <r>
    <x v="41"/>
    <x v="1"/>
    <x v="157"/>
    <x v="0"/>
    <x v="0"/>
    <x v="0"/>
    <x v="1048"/>
  </r>
  <r>
    <x v="36"/>
    <x v="0"/>
    <x v="55"/>
    <x v="1"/>
    <x v="1"/>
    <x v="2"/>
    <x v="1049"/>
  </r>
  <r>
    <x v="33"/>
    <x v="1"/>
    <x v="154"/>
    <x v="0"/>
    <x v="1"/>
    <x v="3"/>
    <x v="1050"/>
  </r>
  <r>
    <x v="41"/>
    <x v="1"/>
    <x v="8"/>
    <x v="1"/>
    <x v="1"/>
    <x v="3"/>
    <x v="1051"/>
  </r>
  <r>
    <x v="42"/>
    <x v="1"/>
    <x v="141"/>
    <x v="2"/>
    <x v="0"/>
    <x v="0"/>
    <x v="1052"/>
  </r>
  <r>
    <x v="13"/>
    <x v="0"/>
    <x v="321"/>
    <x v="0"/>
    <x v="1"/>
    <x v="2"/>
    <x v="1053"/>
  </r>
  <r>
    <x v="19"/>
    <x v="1"/>
    <x v="215"/>
    <x v="0"/>
    <x v="1"/>
    <x v="2"/>
    <x v="1054"/>
  </r>
  <r>
    <x v="28"/>
    <x v="0"/>
    <x v="65"/>
    <x v="0"/>
    <x v="1"/>
    <x v="0"/>
    <x v="1055"/>
  </r>
  <r>
    <x v="39"/>
    <x v="0"/>
    <x v="211"/>
    <x v="0"/>
    <x v="1"/>
    <x v="1"/>
    <x v="1056"/>
  </r>
  <r>
    <x v="23"/>
    <x v="0"/>
    <x v="87"/>
    <x v="0"/>
    <x v="1"/>
    <x v="1"/>
    <x v="1057"/>
  </r>
  <r>
    <x v="4"/>
    <x v="1"/>
    <x v="312"/>
    <x v="1"/>
    <x v="1"/>
    <x v="2"/>
    <x v="1058"/>
  </r>
  <r>
    <x v="23"/>
    <x v="1"/>
    <x v="72"/>
    <x v="0"/>
    <x v="1"/>
    <x v="1"/>
    <x v="1059"/>
  </r>
  <r>
    <x v="37"/>
    <x v="1"/>
    <x v="100"/>
    <x v="1"/>
    <x v="1"/>
    <x v="1"/>
    <x v="1060"/>
  </r>
  <r>
    <x v="17"/>
    <x v="1"/>
    <x v="421"/>
    <x v="1"/>
    <x v="0"/>
    <x v="1"/>
    <x v="1061"/>
  </r>
  <r>
    <x v="26"/>
    <x v="1"/>
    <x v="105"/>
    <x v="2"/>
    <x v="1"/>
    <x v="2"/>
    <x v="1062"/>
  </r>
  <r>
    <x v="38"/>
    <x v="0"/>
    <x v="248"/>
    <x v="5"/>
    <x v="1"/>
    <x v="0"/>
    <x v="1063"/>
  </r>
  <r>
    <x v="44"/>
    <x v="0"/>
    <x v="128"/>
    <x v="1"/>
    <x v="1"/>
    <x v="0"/>
    <x v="1064"/>
  </r>
  <r>
    <x v="28"/>
    <x v="1"/>
    <x v="348"/>
    <x v="3"/>
    <x v="1"/>
    <x v="1"/>
    <x v="1065"/>
  </r>
  <r>
    <x v="46"/>
    <x v="1"/>
    <x v="495"/>
    <x v="0"/>
    <x v="1"/>
    <x v="3"/>
    <x v="1066"/>
  </r>
  <r>
    <x v="18"/>
    <x v="1"/>
    <x v="496"/>
    <x v="1"/>
    <x v="1"/>
    <x v="2"/>
    <x v="1067"/>
  </r>
  <r>
    <x v="40"/>
    <x v="0"/>
    <x v="125"/>
    <x v="1"/>
    <x v="1"/>
    <x v="1"/>
    <x v="1068"/>
  </r>
  <r>
    <x v="7"/>
    <x v="1"/>
    <x v="493"/>
    <x v="1"/>
    <x v="0"/>
    <x v="1"/>
    <x v="1069"/>
  </r>
  <r>
    <x v="18"/>
    <x v="1"/>
    <x v="268"/>
    <x v="0"/>
    <x v="1"/>
    <x v="3"/>
    <x v="1070"/>
  </r>
  <r>
    <x v="27"/>
    <x v="1"/>
    <x v="468"/>
    <x v="0"/>
    <x v="1"/>
    <x v="2"/>
    <x v="1071"/>
  </r>
  <r>
    <x v="40"/>
    <x v="0"/>
    <x v="4"/>
    <x v="3"/>
    <x v="1"/>
    <x v="3"/>
    <x v="1072"/>
  </r>
  <r>
    <x v="8"/>
    <x v="0"/>
    <x v="469"/>
    <x v="0"/>
    <x v="1"/>
    <x v="3"/>
    <x v="1073"/>
  </r>
  <r>
    <x v="4"/>
    <x v="0"/>
    <x v="75"/>
    <x v="1"/>
    <x v="1"/>
    <x v="1"/>
    <x v="1074"/>
  </r>
  <r>
    <x v="42"/>
    <x v="0"/>
    <x v="497"/>
    <x v="1"/>
    <x v="1"/>
    <x v="0"/>
    <x v="1075"/>
  </r>
  <r>
    <x v="27"/>
    <x v="1"/>
    <x v="327"/>
    <x v="0"/>
    <x v="1"/>
    <x v="3"/>
    <x v="1076"/>
  </r>
  <r>
    <x v="2"/>
    <x v="1"/>
    <x v="57"/>
    <x v="0"/>
    <x v="0"/>
    <x v="1"/>
    <x v="1077"/>
  </r>
  <r>
    <x v="18"/>
    <x v="1"/>
    <x v="61"/>
    <x v="2"/>
    <x v="1"/>
    <x v="1"/>
    <x v="1078"/>
  </r>
  <r>
    <x v="1"/>
    <x v="1"/>
    <x v="42"/>
    <x v="3"/>
    <x v="1"/>
    <x v="1"/>
    <x v="1079"/>
  </r>
  <r>
    <x v="4"/>
    <x v="1"/>
    <x v="152"/>
    <x v="1"/>
    <x v="1"/>
    <x v="2"/>
    <x v="1080"/>
  </r>
  <r>
    <x v="25"/>
    <x v="1"/>
    <x v="91"/>
    <x v="1"/>
    <x v="1"/>
    <x v="2"/>
    <x v="1081"/>
  </r>
  <r>
    <x v="4"/>
    <x v="1"/>
    <x v="434"/>
    <x v="1"/>
    <x v="1"/>
    <x v="0"/>
    <x v="1082"/>
  </r>
  <r>
    <x v="10"/>
    <x v="0"/>
    <x v="131"/>
    <x v="3"/>
    <x v="1"/>
    <x v="2"/>
    <x v="1083"/>
  </r>
  <r>
    <x v="46"/>
    <x v="0"/>
    <x v="498"/>
    <x v="4"/>
    <x v="0"/>
    <x v="0"/>
    <x v="1084"/>
  </r>
  <r>
    <x v="19"/>
    <x v="1"/>
    <x v="111"/>
    <x v="0"/>
    <x v="1"/>
    <x v="3"/>
    <x v="1085"/>
  </r>
  <r>
    <x v="37"/>
    <x v="1"/>
    <x v="381"/>
    <x v="0"/>
    <x v="1"/>
    <x v="2"/>
    <x v="1086"/>
  </r>
  <r>
    <x v="14"/>
    <x v="1"/>
    <x v="499"/>
    <x v="1"/>
    <x v="1"/>
    <x v="1"/>
    <x v="1087"/>
  </r>
  <r>
    <x v="12"/>
    <x v="1"/>
    <x v="500"/>
    <x v="0"/>
    <x v="1"/>
    <x v="0"/>
    <x v="1088"/>
  </r>
  <r>
    <x v="42"/>
    <x v="1"/>
    <x v="67"/>
    <x v="0"/>
    <x v="0"/>
    <x v="1"/>
    <x v="1089"/>
  </r>
  <r>
    <x v="19"/>
    <x v="0"/>
    <x v="8"/>
    <x v="0"/>
    <x v="1"/>
    <x v="3"/>
    <x v="1090"/>
  </r>
  <r>
    <x v="11"/>
    <x v="1"/>
    <x v="484"/>
    <x v="2"/>
    <x v="1"/>
    <x v="0"/>
    <x v="1091"/>
  </r>
  <r>
    <x v="20"/>
    <x v="0"/>
    <x v="257"/>
    <x v="0"/>
    <x v="0"/>
    <x v="2"/>
    <x v="1092"/>
  </r>
  <r>
    <x v="45"/>
    <x v="0"/>
    <x v="175"/>
    <x v="5"/>
    <x v="1"/>
    <x v="0"/>
    <x v="1093"/>
  </r>
  <r>
    <x v="1"/>
    <x v="0"/>
    <x v="112"/>
    <x v="5"/>
    <x v="1"/>
    <x v="3"/>
    <x v="1094"/>
  </r>
  <r>
    <x v="43"/>
    <x v="0"/>
    <x v="379"/>
    <x v="3"/>
    <x v="0"/>
    <x v="3"/>
    <x v="1095"/>
  </r>
  <r>
    <x v="20"/>
    <x v="1"/>
    <x v="1"/>
    <x v="0"/>
    <x v="1"/>
    <x v="1"/>
    <x v="1096"/>
  </r>
  <r>
    <x v="14"/>
    <x v="0"/>
    <x v="99"/>
    <x v="0"/>
    <x v="1"/>
    <x v="3"/>
    <x v="1097"/>
  </r>
  <r>
    <x v="9"/>
    <x v="0"/>
    <x v="457"/>
    <x v="1"/>
    <x v="1"/>
    <x v="1"/>
    <x v="1098"/>
  </r>
  <r>
    <x v="3"/>
    <x v="0"/>
    <x v="501"/>
    <x v="3"/>
    <x v="0"/>
    <x v="3"/>
    <x v="1099"/>
  </r>
  <r>
    <x v="31"/>
    <x v="1"/>
    <x v="32"/>
    <x v="2"/>
    <x v="1"/>
    <x v="0"/>
    <x v="1100"/>
  </r>
  <r>
    <x v="38"/>
    <x v="1"/>
    <x v="447"/>
    <x v="1"/>
    <x v="1"/>
    <x v="1"/>
    <x v="1101"/>
  </r>
  <r>
    <x v="30"/>
    <x v="1"/>
    <x v="168"/>
    <x v="0"/>
    <x v="1"/>
    <x v="1"/>
    <x v="1102"/>
  </r>
  <r>
    <x v="7"/>
    <x v="1"/>
    <x v="141"/>
    <x v="0"/>
    <x v="1"/>
    <x v="0"/>
    <x v="1103"/>
  </r>
  <r>
    <x v="40"/>
    <x v="0"/>
    <x v="502"/>
    <x v="0"/>
    <x v="1"/>
    <x v="1"/>
    <x v="1104"/>
  </r>
  <r>
    <x v="41"/>
    <x v="0"/>
    <x v="503"/>
    <x v="0"/>
    <x v="1"/>
    <x v="2"/>
    <x v="1105"/>
  </r>
  <r>
    <x v="45"/>
    <x v="0"/>
    <x v="10"/>
    <x v="3"/>
    <x v="1"/>
    <x v="2"/>
    <x v="1106"/>
  </r>
  <r>
    <x v="21"/>
    <x v="1"/>
    <x v="308"/>
    <x v="1"/>
    <x v="1"/>
    <x v="0"/>
    <x v="1107"/>
  </r>
  <r>
    <x v="39"/>
    <x v="1"/>
    <x v="504"/>
    <x v="2"/>
    <x v="1"/>
    <x v="1"/>
    <x v="1108"/>
  </r>
  <r>
    <x v="40"/>
    <x v="0"/>
    <x v="243"/>
    <x v="1"/>
    <x v="1"/>
    <x v="3"/>
    <x v="1109"/>
  </r>
  <r>
    <x v="25"/>
    <x v="1"/>
    <x v="186"/>
    <x v="2"/>
    <x v="0"/>
    <x v="1"/>
    <x v="1110"/>
  </r>
  <r>
    <x v="28"/>
    <x v="0"/>
    <x v="505"/>
    <x v="2"/>
    <x v="0"/>
    <x v="1"/>
    <x v="1111"/>
  </r>
  <r>
    <x v="2"/>
    <x v="0"/>
    <x v="31"/>
    <x v="2"/>
    <x v="1"/>
    <x v="2"/>
    <x v="1112"/>
  </r>
  <r>
    <x v="11"/>
    <x v="1"/>
    <x v="184"/>
    <x v="0"/>
    <x v="1"/>
    <x v="3"/>
    <x v="1113"/>
  </r>
  <r>
    <x v="19"/>
    <x v="1"/>
    <x v="314"/>
    <x v="1"/>
    <x v="1"/>
    <x v="1"/>
    <x v="1114"/>
  </r>
  <r>
    <x v="24"/>
    <x v="1"/>
    <x v="142"/>
    <x v="4"/>
    <x v="1"/>
    <x v="3"/>
    <x v="1115"/>
  </r>
  <r>
    <x v="9"/>
    <x v="1"/>
    <x v="230"/>
    <x v="3"/>
    <x v="0"/>
    <x v="1"/>
    <x v="1116"/>
  </r>
  <r>
    <x v="3"/>
    <x v="1"/>
    <x v="246"/>
    <x v="1"/>
    <x v="0"/>
    <x v="1"/>
    <x v="1117"/>
  </r>
  <r>
    <x v="15"/>
    <x v="0"/>
    <x v="91"/>
    <x v="2"/>
    <x v="1"/>
    <x v="2"/>
    <x v="1118"/>
  </r>
  <r>
    <x v="11"/>
    <x v="0"/>
    <x v="234"/>
    <x v="0"/>
    <x v="0"/>
    <x v="0"/>
    <x v="1119"/>
  </r>
  <r>
    <x v="6"/>
    <x v="1"/>
    <x v="271"/>
    <x v="3"/>
    <x v="1"/>
    <x v="1"/>
    <x v="1120"/>
  </r>
  <r>
    <x v="31"/>
    <x v="0"/>
    <x v="350"/>
    <x v="2"/>
    <x v="0"/>
    <x v="2"/>
    <x v="1121"/>
  </r>
  <r>
    <x v="13"/>
    <x v="0"/>
    <x v="203"/>
    <x v="1"/>
    <x v="1"/>
    <x v="3"/>
    <x v="1122"/>
  </r>
  <r>
    <x v="11"/>
    <x v="0"/>
    <x v="506"/>
    <x v="1"/>
    <x v="0"/>
    <x v="3"/>
    <x v="1123"/>
  </r>
  <r>
    <x v="18"/>
    <x v="0"/>
    <x v="322"/>
    <x v="0"/>
    <x v="1"/>
    <x v="2"/>
    <x v="1124"/>
  </r>
  <r>
    <x v="19"/>
    <x v="1"/>
    <x v="441"/>
    <x v="0"/>
    <x v="1"/>
    <x v="0"/>
    <x v="1125"/>
  </r>
  <r>
    <x v="22"/>
    <x v="0"/>
    <x v="191"/>
    <x v="3"/>
    <x v="1"/>
    <x v="1"/>
    <x v="1126"/>
  </r>
  <r>
    <x v="16"/>
    <x v="1"/>
    <x v="163"/>
    <x v="1"/>
    <x v="1"/>
    <x v="0"/>
    <x v="1127"/>
  </r>
  <r>
    <x v="0"/>
    <x v="0"/>
    <x v="507"/>
    <x v="0"/>
    <x v="1"/>
    <x v="0"/>
    <x v="1128"/>
  </r>
  <r>
    <x v="46"/>
    <x v="0"/>
    <x v="508"/>
    <x v="4"/>
    <x v="1"/>
    <x v="1"/>
    <x v="1129"/>
  </r>
  <r>
    <x v="13"/>
    <x v="1"/>
    <x v="509"/>
    <x v="3"/>
    <x v="1"/>
    <x v="0"/>
    <x v="1130"/>
  </r>
  <r>
    <x v="37"/>
    <x v="1"/>
    <x v="405"/>
    <x v="0"/>
    <x v="1"/>
    <x v="3"/>
    <x v="1131"/>
  </r>
  <r>
    <x v="14"/>
    <x v="0"/>
    <x v="469"/>
    <x v="0"/>
    <x v="1"/>
    <x v="2"/>
    <x v="1132"/>
  </r>
  <r>
    <x v="2"/>
    <x v="1"/>
    <x v="312"/>
    <x v="0"/>
    <x v="1"/>
    <x v="2"/>
    <x v="1133"/>
  </r>
  <r>
    <x v="45"/>
    <x v="0"/>
    <x v="213"/>
    <x v="2"/>
    <x v="1"/>
    <x v="2"/>
    <x v="1134"/>
  </r>
  <r>
    <x v="36"/>
    <x v="0"/>
    <x v="459"/>
    <x v="1"/>
    <x v="1"/>
    <x v="0"/>
    <x v="1135"/>
  </r>
  <r>
    <x v="21"/>
    <x v="0"/>
    <x v="259"/>
    <x v="0"/>
    <x v="1"/>
    <x v="2"/>
    <x v="1136"/>
  </r>
  <r>
    <x v="3"/>
    <x v="1"/>
    <x v="328"/>
    <x v="0"/>
    <x v="1"/>
    <x v="1"/>
    <x v="1137"/>
  </r>
  <r>
    <x v="0"/>
    <x v="0"/>
    <x v="127"/>
    <x v="0"/>
    <x v="0"/>
    <x v="2"/>
    <x v="1138"/>
  </r>
  <r>
    <x v="45"/>
    <x v="1"/>
    <x v="493"/>
    <x v="1"/>
    <x v="1"/>
    <x v="1"/>
    <x v="1139"/>
  </r>
  <r>
    <x v="24"/>
    <x v="0"/>
    <x v="365"/>
    <x v="2"/>
    <x v="1"/>
    <x v="0"/>
    <x v="1140"/>
  </r>
  <r>
    <x v="14"/>
    <x v="0"/>
    <x v="443"/>
    <x v="0"/>
    <x v="1"/>
    <x v="1"/>
    <x v="1141"/>
  </r>
  <r>
    <x v="46"/>
    <x v="1"/>
    <x v="454"/>
    <x v="3"/>
    <x v="1"/>
    <x v="1"/>
    <x v="1142"/>
  </r>
  <r>
    <x v="45"/>
    <x v="1"/>
    <x v="243"/>
    <x v="3"/>
    <x v="1"/>
    <x v="0"/>
    <x v="1143"/>
  </r>
  <r>
    <x v="14"/>
    <x v="1"/>
    <x v="27"/>
    <x v="2"/>
    <x v="1"/>
    <x v="2"/>
    <x v="1144"/>
  </r>
  <r>
    <x v="8"/>
    <x v="1"/>
    <x v="163"/>
    <x v="0"/>
    <x v="0"/>
    <x v="0"/>
    <x v="1145"/>
  </r>
  <r>
    <x v="34"/>
    <x v="0"/>
    <x v="23"/>
    <x v="0"/>
    <x v="1"/>
    <x v="2"/>
    <x v="1146"/>
  </r>
  <r>
    <x v="19"/>
    <x v="1"/>
    <x v="510"/>
    <x v="1"/>
    <x v="1"/>
    <x v="0"/>
    <x v="1147"/>
  </r>
  <r>
    <x v="44"/>
    <x v="1"/>
    <x v="22"/>
    <x v="0"/>
    <x v="1"/>
    <x v="0"/>
    <x v="1148"/>
  </r>
  <r>
    <x v="1"/>
    <x v="0"/>
    <x v="511"/>
    <x v="0"/>
    <x v="1"/>
    <x v="3"/>
    <x v="1149"/>
  </r>
  <r>
    <x v="30"/>
    <x v="0"/>
    <x v="238"/>
    <x v="0"/>
    <x v="1"/>
    <x v="2"/>
    <x v="1150"/>
  </r>
  <r>
    <x v="32"/>
    <x v="0"/>
    <x v="316"/>
    <x v="2"/>
    <x v="0"/>
    <x v="1"/>
    <x v="1151"/>
  </r>
  <r>
    <x v="22"/>
    <x v="0"/>
    <x v="427"/>
    <x v="1"/>
    <x v="1"/>
    <x v="2"/>
    <x v="1152"/>
  </r>
  <r>
    <x v="28"/>
    <x v="0"/>
    <x v="325"/>
    <x v="5"/>
    <x v="1"/>
    <x v="2"/>
    <x v="1153"/>
  </r>
  <r>
    <x v="26"/>
    <x v="0"/>
    <x v="188"/>
    <x v="2"/>
    <x v="1"/>
    <x v="3"/>
    <x v="1154"/>
  </r>
  <r>
    <x v="0"/>
    <x v="1"/>
    <x v="512"/>
    <x v="0"/>
    <x v="0"/>
    <x v="1"/>
    <x v="1155"/>
  </r>
  <r>
    <x v="11"/>
    <x v="0"/>
    <x v="247"/>
    <x v="3"/>
    <x v="1"/>
    <x v="2"/>
    <x v="1156"/>
  </r>
  <r>
    <x v="34"/>
    <x v="0"/>
    <x v="162"/>
    <x v="0"/>
    <x v="1"/>
    <x v="3"/>
    <x v="1157"/>
  </r>
  <r>
    <x v="4"/>
    <x v="0"/>
    <x v="513"/>
    <x v="0"/>
    <x v="1"/>
    <x v="0"/>
    <x v="1158"/>
  </r>
  <r>
    <x v="32"/>
    <x v="0"/>
    <x v="415"/>
    <x v="1"/>
    <x v="1"/>
    <x v="2"/>
    <x v="1159"/>
  </r>
  <r>
    <x v="16"/>
    <x v="1"/>
    <x v="14"/>
    <x v="3"/>
    <x v="1"/>
    <x v="1"/>
    <x v="1160"/>
  </r>
  <r>
    <x v="15"/>
    <x v="1"/>
    <x v="130"/>
    <x v="1"/>
    <x v="1"/>
    <x v="1"/>
    <x v="1161"/>
  </r>
  <r>
    <x v="1"/>
    <x v="0"/>
    <x v="143"/>
    <x v="0"/>
    <x v="1"/>
    <x v="3"/>
    <x v="1162"/>
  </r>
  <r>
    <x v="24"/>
    <x v="0"/>
    <x v="33"/>
    <x v="1"/>
    <x v="1"/>
    <x v="2"/>
    <x v="1163"/>
  </r>
  <r>
    <x v="22"/>
    <x v="0"/>
    <x v="388"/>
    <x v="0"/>
    <x v="1"/>
    <x v="3"/>
    <x v="1164"/>
  </r>
  <r>
    <x v="37"/>
    <x v="1"/>
    <x v="514"/>
    <x v="0"/>
    <x v="1"/>
    <x v="1"/>
    <x v="1165"/>
  </r>
  <r>
    <x v="38"/>
    <x v="0"/>
    <x v="15"/>
    <x v="3"/>
    <x v="1"/>
    <x v="0"/>
    <x v="1166"/>
  </r>
  <r>
    <x v="4"/>
    <x v="1"/>
    <x v="49"/>
    <x v="3"/>
    <x v="1"/>
    <x v="0"/>
    <x v="1167"/>
  </r>
  <r>
    <x v="7"/>
    <x v="0"/>
    <x v="237"/>
    <x v="1"/>
    <x v="1"/>
    <x v="2"/>
    <x v="1168"/>
  </r>
  <r>
    <x v="1"/>
    <x v="1"/>
    <x v="60"/>
    <x v="1"/>
    <x v="0"/>
    <x v="3"/>
    <x v="1169"/>
  </r>
  <r>
    <x v="32"/>
    <x v="0"/>
    <x v="418"/>
    <x v="3"/>
    <x v="0"/>
    <x v="0"/>
    <x v="1170"/>
  </r>
  <r>
    <x v="12"/>
    <x v="0"/>
    <x v="180"/>
    <x v="0"/>
    <x v="1"/>
    <x v="1"/>
    <x v="1171"/>
  </r>
  <r>
    <x v="25"/>
    <x v="1"/>
    <x v="245"/>
    <x v="3"/>
    <x v="1"/>
    <x v="2"/>
    <x v="1172"/>
  </r>
  <r>
    <x v="38"/>
    <x v="1"/>
    <x v="159"/>
    <x v="3"/>
    <x v="1"/>
    <x v="2"/>
    <x v="1173"/>
  </r>
  <r>
    <x v="20"/>
    <x v="0"/>
    <x v="416"/>
    <x v="0"/>
    <x v="1"/>
    <x v="0"/>
    <x v="1174"/>
  </r>
  <r>
    <x v="14"/>
    <x v="0"/>
    <x v="134"/>
    <x v="1"/>
    <x v="0"/>
    <x v="2"/>
    <x v="1175"/>
  </r>
  <r>
    <x v="29"/>
    <x v="0"/>
    <x v="73"/>
    <x v="1"/>
    <x v="1"/>
    <x v="0"/>
    <x v="1176"/>
  </r>
  <r>
    <x v="11"/>
    <x v="0"/>
    <x v="231"/>
    <x v="0"/>
    <x v="1"/>
    <x v="3"/>
    <x v="1177"/>
  </r>
  <r>
    <x v="5"/>
    <x v="1"/>
    <x v="382"/>
    <x v="0"/>
    <x v="0"/>
    <x v="1"/>
    <x v="1178"/>
  </r>
  <r>
    <x v="44"/>
    <x v="0"/>
    <x v="317"/>
    <x v="1"/>
    <x v="1"/>
    <x v="3"/>
    <x v="1179"/>
  </r>
  <r>
    <x v="23"/>
    <x v="0"/>
    <x v="503"/>
    <x v="0"/>
    <x v="1"/>
    <x v="2"/>
    <x v="1180"/>
  </r>
  <r>
    <x v="9"/>
    <x v="0"/>
    <x v="148"/>
    <x v="0"/>
    <x v="1"/>
    <x v="0"/>
    <x v="1181"/>
  </r>
  <r>
    <x v="28"/>
    <x v="0"/>
    <x v="60"/>
    <x v="1"/>
    <x v="1"/>
    <x v="3"/>
    <x v="1182"/>
  </r>
  <r>
    <x v="11"/>
    <x v="0"/>
    <x v="515"/>
    <x v="1"/>
    <x v="0"/>
    <x v="1"/>
    <x v="1183"/>
  </r>
  <r>
    <x v="39"/>
    <x v="1"/>
    <x v="476"/>
    <x v="3"/>
    <x v="1"/>
    <x v="3"/>
    <x v="1184"/>
  </r>
  <r>
    <x v="34"/>
    <x v="1"/>
    <x v="50"/>
    <x v="2"/>
    <x v="0"/>
    <x v="2"/>
    <x v="1185"/>
  </r>
  <r>
    <x v="10"/>
    <x v="0"/>
    <x v="297"/>
    <x v="0"/>
    <x v="1"/>
    <x v="2"/>
    <x v="1186"/>
  </r>
  <r>
    <x v="32"/>
    <x v="0"/>
    <x v="235"/>
    <x v="1"/>
    <x v="0"/>
    <x v="3"/>
    <x v="1187"/>
  </r>
  <r>
    <x v="11"/>
    <x v="0"/>
    <x v="52"/>
    <x v="0"/>
    <x v="1"/>
    <x v="0"/>
    <x v="1188"/>
  </r>
  <r>
    <x v="5"/>
    <x v="0"/>
    <x v="27"/>
    <x v="3"/>
    <x v="1"/>
    <x v="2"/>
    <x v="1189"/>
  </r>
  <r>
    <x v="24"/>
    <x v="0"/>
    <x v="404"/>
    <x v="1"/>
    <x v="1"/>
    <x v="3"/>
    <x v="1190"/>
  </r>
  <r>
    <x v="30"/>
    <x v="0"/>
    <x v="203"/>
    <x v="1"/>
    <x v="1"/>
    <x v="3"/>
    <x v="1191"/>
  </r>
  <r>
    <x v="28"/>
    <x v="0"/>
    <x v="429"/>
    <x v="0"/>
    <x v="1"/>
    <x v="2"/>
    <x v="1192"/>
  </r>
  <r>
    <x v="5"/>
    <x v="0"/>
    <x v="404"/>
    <x v="0"/>
    <x v="1"/>
    <x v="2"/>
    <x v="1193"/>
  </r>
  <r>
    <x v="0"/>
    <x v="0"/>
    <x v="325"/>
    <x v="2"/>
    <x v="1"/>
    <x v="2"/>
    <x v="1194"/>
  </r>
  <r>
    <x v="0"/>
    <x v="0"/>
    <x v="190"/>
    <x v="0"/>
    <x v="0"/>
    <x v="2"/>
    <x v="1195"/>
  </r>
  <r>
    <x v="24"/>
    <x v="1"/>
    <x v="516"/>
    <x v="0"/>
    <x v="1"/>
    <x v="1"/>
    <x v="1196"/>
  </r>
  <r>
    <x v="29"/>
    <x v="1"/>
    <x v="452"/>
    <x v="1"/>
    <x v="1"/>
    <x v="2"/>
    <x v="1197"/>
  </r>
  <r>
    <x v="5"/>
    <x v="0"/>
    <x v="335"/>
    <x v="3"/>
    <x v="1"/>
    <x v="0"/>
    <x v="1198"/>
  </r>
  <r>
    <x v="7"/>
    <x v="1"/>
    <x v="200"/>
    <x v="3"/>
    <x v="1"/>
    <x v="2"/>
    <x v="1199"/>
  </r>
  <r>
    <x v="6"/>
    <x v="1"/>
    <x v="517"/>
    <x v="3"/>
    <x v="1"/>
    <x v="2"/>
    <x v="1200"/>
  </r>
  <r>
    <x v="20"/>
    <x v="1"/>
    <x v="159"/>
    <x v="0"/>
    <x v="1"/>
    <x v="2"/>
    <x v="1201"/>
  </r>
  <r>
    <x v="43"/>
    <x v="1"/>
    <x v="243"/>
    <x v="1"/>
    <x v="1"/>
    <x v="3"/>
    <x v="1202"/>
  </r>
  <r>
    <x v="1"/>
    <x v="0"/>
    <x v="518"/>
    <x v="2"/>
    <x v="0"/>
    <x v="1"/>
    <x v="1203"/>
  </r>
  <r>
    <x v="22"/>
    <x v="1"/>
    <x v="519"/>
    <x v="1"/>
    <x v="1"/>
    <x v="2"/>
    <x v="1204"/>
  </r>
  <r>
    <x v="17"/>
    <x v="0"/>
    <x v="82"/>
    <x v="3"/>
    <x v="1"/>
    <x v="0"/>
    <x v="1205"/>
  </r>
  <r>
    <x v="26"/>
    <x v="1"/>
    <x v="220"/>
    <x v="3"/>
    <x v="0"/>
    <x v="0"/>
    <x v="1206"/>
  </r>
  <r>
    <x v="7"/>
    <x v="0"/>
    <x v="122"/>
    <x v="1"/>
    <x v="0"/>
    <x v="3"/>
    <x v="1207"/>
  </r>
  <r>
    <x v="17"/>
    <x v="1"/>
    <x v="109"/>
    <x v="1"/>
    <x v="1"/>
    <x v="0"/>
    <x v="1208"/>
  </r>
  <r>
    <x v="26"/>
    <x v="1"/>
    <x v="99"/>
    <x v="1"/>
    <x v="1"/>
    <x v="2"/>
    <x v="1209"/>
  </r>
  <r>
    <x v="46"/>
    <x v="1"/>
    <x v="22"/>
    <x v="3"/>
    <x v="1"/>
    <x v="1"/>
    <x v="1210"/>
  </r>
  <r>
    <x v="1"/>
    <x v="1"/>
    <x v="321"/>
    <x v="0"/>
    <x v="1"/>
    <x v="3"/>
    <x v="1211"/>
  </r>
  <r>
    <x v="14"/>
    <x v="0"/>
    <x v="520"/>
    <x v="3"/>
    <x v="1"/>
    <x v="0"/>
    <x v="1212"/>
  </r>
  <r>
    <x v="13"/>
    <x v="0"/>
    <x v="468"/>
    <x v="1"/>
    <x v="1"/>
    <x v="2"/>
    <x v="1213"/>
  </r>
  <r>
    <x v="1"/>
    <x v="1"/>
    <x v="521"/>
    <x v="0"/>
    <x v="1"/>
    <x v="3"/>
    <x v="1214"/>
  </r>
  <r>
    <x v="29"/>
    <x v="1"/>
    <x v="322"/>
    <x v="0"/>
    <x v="1"/>
    <x v="1"/>
    <x v="1215"/>
  </r>
  <r>
    <x v="38"/>
    <x v="1"/>
    <x v="348"/>
    <x v="3"/>
    <x v="1"/>
    <x v="1"/>
    <x v="1216"/>
  </r>
  <r>
    <x v="6"/>
    <x v="0"/>
    <x v="489"/>
    <x v="1"/>
    <x v="0"/>
    <x v="0"/>
    <x v="1217"/>
  </r>
  <r>
    <x v="25"/>
    <x v="0"/>
    <x v="267"/>
    <x v="2"/>
    <x v="1"/>
    <x v="2"/>
    <x v="1218"/>
  </r>
  <r>
    <x v="15"/>
    <x v="0"/>
    <x v="522"/>
    <x v="1"/>
    <x v="1"/>
    <x v="3"/>
    <x v="1219"/>
  </r>
  <r>
    <x v="29"/>
    <x v="1"/>
    <x v="523"/>
    <x v="3"/>
    <x v="1"/>
    <x v="1"/>
    <x v="1220"/>
  </r>
  <r>
    <x v="45"/>
    <x v="1"/>
    <x v="128"/>
    <x v="0"/>
    <x v="1"/>
    <x v="1"/>
    <x v="1221"/>
  </r>
  <r>
    <x v="34"/>
    <x v="0"/>
    <x v="137"/>
    <x v="0"/>
    <x v="0"/>
    <x v="1"/>
    <x v="1222"/>
  </r>
  <r>
    <x v="24"/>
    <x v="1"/>
    <x v="524"/>
    <x v="1"/>
    <x v="1"/>
    <x v="3"/>
    <x v="1223"/>
  </r>
  <r>
    <x v="3"/>
    <x v="0"/>
    <x v="13"/>
    <x v="1"/>
    <x v="1"/>
    <x v="1"/>
    <x v="1224"/>
  </r>
  <r>
    <x v="25"/>
    <x v="1"/>
    <x v="290"/>
    <x v="3"/>
    <x v="1"/>
    <x v="3"/>
    <x v="1225"/>
  </r>
  <r>
    <x v="44"/>
    <x v="1"/>
    <x v="464"/>
    <x v="3"/>
    <x v="1"/>
    <x v="1"/>
    <x v="1226"/>
  </r>
  <r>
    <x v="12"/>
    <x v="1"/>
    <x v="53"/>
    <x v="0"/>
    <x v="1"/>
    <x v="1"/>
    <x v="1227"/>
  </r>
  <r>
    <x v="30"/>
    <x v="1"/>
    <x v="511"/>
    <x v="0"/>
    <x v="1"/>
    <x v="3"/>
    <x v="1228"/>
  </r>
  <r>
    <x v="14"/>
    <x v="1"/>
    <x v="525"/>
    <x v="2"/>
    <x v="0"/>
    <x v="2"/>
    <x v="1229"/>
  </r>
  <r>
    <x v="34"/>
    <x v="0"/>
    <x v="526"/>
    <x v="0"/>
    <x v="0"/>
    <x v="0"/>
    <x v="1230"/>
  </r>
  <r>
    <x v="40"/>
    <x v="0"/>
    <x v="456"/>
    <x v="2"/>
    <x v="1"/>
    <x v="2"/>
    <x v="1231"/>
  </r>
  <r>
    <x v="30"/>
    <x v="1"/>
    <x v="527"/>
    <x v="0"/>
    <x v="1"/>
    <x v="0"/>
    <x v="1232"/>
  </r>
  <r>
    <x v="39"/>
    <x v="0"/>
    <x v="138"/>
    <x v="3"/>
    <x v="1"/>
    <x v="1"/>
    <x v="1233"/>
  </r>
  <r>
    <x v="21"/>
    <x v="1"/>
    <x v="320"/>
    <x v="0"/>
    <x v="1"/>
    <x v="2"/>
    <x v="1234"/>
  </r>
  <r>
    <x v="18"/>
    <x v="0"/>
    <x v="496"/>
    <x v="0"/>
    <x v="1"/>
    <x v="3"/>
    <x v="1235"/>
  </r>
  <r>
    <x v="30"/>
    <x v="0"/>
    <x v="143"/>
    <x v="0"/>
    <x v="1"/>
    <x v="2"/>
    <x v="1236"/>
  </r>
  <r>
    <x v="7"/>
    <x v="1"/>
    <x v="3"/>
    <x v="2"/>
    <x v="1"/>
    <x v="3"/>
    <x v="1237"/>
  </r>
  <r>
    <x v="9"/>
    <x v="0"/>
    <x v="14"/>
    <x v="1"/>
    <x v="1"/>
    <x v="1"/>
    <x v="1238"/>
  </r>
  <r>
    <x v="14"/>
    <x v="1"/>
    <x v="423"/>
    <x v="3"/>
    <x v="0"/>
    <x v="1"/>
    <x v="1239"/>
  </r>
  <r>
    <x v="33"/>
    <x v="1"/>
    <x v="528"/>
    <x v="3"/>
    <x v="0"/>
    <x v="1"/>
    <x v="1240"/>
  </r>
  <r>
    <x v="20"/>
    <x v="0"/>
    <x v="529"/>
    <x v="2"/>
    <x v="1"/>
    <x v="2"/>
    <x v="1241"/>
  </r>
  <r>
    <x v="2"/>
    <x v="0"/>
    <x v="293"/>
    <x v="0"/>
    <x v="1"/>
    <x v="1"/>
    <x v="1242"/>
  </r>
  <r>
    <x v="1"/>
    <x v="1"/>
    <x v="230"/>
    <x v="0"/>
    <x v="1"/>
    <x v="1"/>
    <x v="1243"/>
  </r>
  <r>
    <x v="2"/>
    <x v="1"/>
    <x v="210"/>
    <x v="4"/>
    <x v="1"/>
    <x v="0"/>
    <x v="1244"/>
  </r>
  <r>
    <x v="39"/>
    <x v="0"/>
    <x v="324"/>
    <x v="2"/>
    <x v="1"/>
    <x v="0"/>
    <x v="1245"/>
  </r>
  <r>
    <x v="3"/>
    <x v="1"/>
    <x v="530"/>
    <x v="5"/>
    <x v="1"/>
    <x v="0"/>
    <x v="1246"/>
  </r>
  <r>
    <x v="1"/>
    <x v="0"/>
    <x v="13"/>
    <x v="0"/>
    <x v="1"/>
    <x v="1"/>
    <x v="1247"/>
  </r>
  <r>
    <x v="4"/>
    <x v="1"/>
    <x v="51"/>
    <x v="1"/>
    <x v="0"/>
    <x v="3"/>
    <x v="1248"/>
  </r>
  <r>
    <x v="23"/>
    <x v="1"/>
    <x v="8"/>
    <x v="0"/>
    <x v="0"/>
    <x v="3"/>
    <x v="1249"/>
  </r>
  <r>
    <x v="0"/>
    <x v="1"/>
    <x v="202"/>
    <x v="0"/>
    <x v="1"/>
    <x v="0"/>
    <x v="1250"/>
  </r>
  <r>
    <x v="34"/>
    <x v="1"/>
    <x v="531"/>
    <x v="0"/>
    <x v="0"/>
    <x v="0"/>
    <x v="1251"/>
  </r>
  <r>
    <x v="29"/>
    <x v="0"/>
    <x v="375"/>
    <x v="5"/>
    <x v="1"/>
    <x v="0"/>
    <x v="1252"/>
  </r>
  <r>
    <x v="16"/>
    <x v="0"/>
    <x v="25"/>
    <x v="0"/>
    <x v="1"/>
    <x v="1"/>
    <x v="1253"/>
  </r>
  <r>
    <x v="44"/>
    <x v="0"/>
    <x v="532"/>
    <x v="0"/>
    <x v="1"/>
    <x v="0"/>
    <x v="1254"/>
  </r>
  <r>
    <x v="43"/>
    <x v="0"/>
    <x v="241"/>
    <x v="2"/>
    <x v="1"/>
    <x v="2"/>
    <x v="1255"/>
  </r>
  <r>
    <x v="40"/>
    <x v="0"/>
    <x v="215"/>
    <x v="1"/>
    <x v="1"/>
    <x v="2"/>
    <x v="1256"/>
  </r>
  <r>
    <x v="19"/>
    <x v="1"/>
    <x v="533"/>
    <x v="2"/>
    <x v="1"/>
    <x v="2"/>
    <x v="1257"/>
  </r>
  <r>
    <x v="14"/>
    <x v="0"/>
    <x v="247"/>
    <x v="0"/>
    <x v="1"/>
    <x v="3"/>
    <x v="1258"/>
  </r>
  <r>
    <x v="4"/>
    <x v="0"/>
    <x v="481"/>
    <x v="0"/>
    <x v="1"/>
    <x v="3"/>
    <x v="1259"/>
  </r>
  <r>
    <x v="2"/>
    <x v="1"/>
    <x v="109"/>
    <x v="1"/>
    <x v="1"/>
    <x v="0"/>
    <x v="1260"/>
  </r>
  <r>
    <x v="24"/>
    <x v="0"/>
    <x v="123"/>
    <x v="1"/>
    <x v="1"/>
    <x v="1"/>
    <x v="1261"/>
  </r>
  <r>
    <x v="32"/>
    <x v="0"/>
    <x v="441"/>
    <x v="1"/>
    <x v="1"/>
    <x v="0"/>
    <x v="1262"/>
  </r>
  <r>
    <x v="41"/>
    <x v="0"/>
    <x v="150"/>
    <x v="3"/>
    <x v="1"/>
    <x v="3"/>
    <x v="1263"/>
  </r>
  <r>
    <x v="33"/>
    <x v="1"/>
    <x v="534"/>
    <x v="0"/>
    <x v="0"/>
    <x v="1"/>
    <x v="1264"/>
  </r>
  <r>
    <x v="19"/>
    <x v="0"/>
    <x v="252"/>
    <x v="0"/>
    <x v="1"/>
    <x v="0"/>
    <x v="1265"/>
  </r>
  <r>
    <x v="23"/>
    <x v="1"/>
    <x v="320"/>
    <x v="0"/>
    <x v="0"/>
    <x v="3"/>
    <x v="1266"/>
  </r>
  <r>
    <x v="34"/>
    <x v="0"/>
    <x v="520"/>
    <x v="0"/>
    <x v="1"/>
    <x v="0"/>
    <x v="1267"/>
  </r>
  <r>
    <x v="39"/>
    <x v="1"/>
    <x v="97"/>
    <x v="2"/>
    <x v="1"/>
    <x v="0"/>
    <x v="1268"/>
  </r>
  <r>
    <x v="21"/>
    <x v="1"/>
    <x v="113"/>
    <x v="1"/>
    <x v="1"/>
    <x v="2"/>
    <x v="1269"/>
  </r>
  <r>
    <x v="9"/>
    <x v="0"/>
    <x v="525"/>
    <x v="0"/>
    <x v="1"/>
    <x v="2"/>
    <x v="1270"/>
  </r>
  <r>
    <x v="32"/>
    <x v="1"/>
    <x v="535"/>
    <x v="4"/>
    <x v="1"/>
    <x v="1"/>
    <x v="1271"/>
  </r>
  <r>
    <x v="22"/>
    <x v="1"/>
    <x v="536"/>
    <x v="1"/>
    <x v="1"/>
    <x v="1"/>
    <x v="1272"/>
  </r>
  <r>
    <x v="21"/>
    <x v="1"/>
    <x v="537"/>
    <x v="0"/>
    <x v="0"/>
    <x v="1"/>
    <x v="1273"/>
  </r>
  <r>
    <x v="37"/>
    <x v="1"/>
    <x v="408"/>
    <x v="0"/>
    <x v="1"/>
    <x v="0"/>
    <x v="1274"/>
  </r>
  <r>
    <x v="20"/>
    <x v="0"/>
    <x v="257"/>
    <x v="0"/>
    <x v="1"/>
    <x v="3"/>
    <x v="1275"/>
  </r>
  <r>
    <x v="4"/>
    <x v="0"/>
    <x v="129"/>
    <x v="0"/>
    <x v="1"/>
    <x v="2"/>
    <x v="1276"/>
  </r>
  <r>
    <x v="46"/>
    <x v="1"/>
    <x v="503"/>
    <x v="1"/>
    <x v="0"/>
    <x v="3"/>
    <x v="1277"/>
  </r>
  <r>
    <x v="9"/>
    <x v="0"/>
    <x v="471"/>
    <x v="3"/>
    <x v="1"/>
    <x v="2"/>
    <x v="1278"/>
  </r>
  <r>
    <x v="28"/>
    <x v="0"/>
    <x v="230"/>
    <x v="0"/>
    <x v="1"/>
    <x v="1"/>
    <x v="1279"/>
  </r>
  <r>
    <x v="42"/>
    <x v="0"/>
    <x v="215"/>
    <x v="3"/>
    <x v="0"/>
    <x v="2"/>
    <x v="1280"/>
  </r>
  <r>
    <x v="1"/>
    <x v="0"/>
    <x v="496"/>
    <x v="0"/>
    <x v="0"/>
    <x v="3"/>
    <x v="1281"/>
  </r>
  <r>
    <x v="1"/>
    <x v="1"/>
    <x v="279"/>
    <x v="1"/>
    <x v="1"/>
    <x v="1"/>
    <x v="1282"/>
  </r>
  <r>
    <x v="35"/>
    <x v="1"/>
    <x v="29"/>
    <x v="1"/>
    <x v="0"/>
    <x v="0"/>
    <x v="1283"/>
  </r>
  <r>
    <x v="42"/>
    <x v="0"/>
    <x v="200"/>
    <x v="0"/>
    <x v="1"/>
    <x v="3"/>
    <x v="1284"/>
  </r>
  <r>
    <x v="2"/>
    <x v="0"/>
    <x v="193"/>
    <x v="0"/>
    <x v="1"/>
    <x v="3"/>
    <x v="1285"/>
  </r>
  <r>
    <x v="26"/>
    <x v="0"/>
    <x v="473"/>
    <x v="1"/>
    <x v="1"/>
    <x v="0"/>
    <x v="1286"/>
  </r>
  <r>
    <x v="34"/>
    <x v="1"/>
    <x v="538"/>
    <x v="3"/>
    <x v="0"/>
    <x v="0"/>
    <x v="1287"/>
  </r>
  <r>
    <x v="36"/>
    <x v="1"/>
    <x v="419"/>
    <x v="1"/>
    <x v="1"/>
    <x v="1"/>
    <x v="1288"/>
  </r>
  <r>
    <x v="25"/>
    <x v="0"/>
    <x v="91"/>
    <x v="3"/>
    <x v="1"/>
    <x v="3"/>
    <x v="1289"/>
  </r>
  <r>
    <x v="0"/>
    <x v="1"/>
    <x v="539"/>
    <x v="0"/>
    <x v="0"/>
    <x v="0"/>
    <x v="1290"/>
  </r>
  <r>
    <x v="27"/>
    <x v="1"/>
    <x v="174"/>
    <x v="0"/>
    <x v="1"/>
    <x v="1"/>
    <x v="1291"/>
  </r>
  <r>
    <x v="6"/>
    <x v="1"/>
    <x v="474"/>
    <x v="2"/>
    <x v="1"/>
    <x v="2"/>
    <x v="1292"/>
  </r>
  <r>
    <x v="30"/>
    <x v="1"/>
    <x v="124"/>
    <x v="0"/>
    <x v="1"/>
    <x v="3"/>
    <x v="1293"/>
  </r>
  <r>
    <x v="34"/>
    <x v="1"/>
    <x v="540"/>
    <x v="1"/>
    <x v="1"/>
    <x v="0"/>
    <x v="1294"/>
  </r>
  <r>
    <x v="1"/>
    <x v="1"/>
    <x v="388"/>
    <x v="0"/>
    <x v="1"/>
    <x v="3"/>
    <x v="1295"/>
  </r>
  <r>
    <x v="2"/>
    <x v="0"/>
    <x v="426"/>
    <x v="3"/>
    <x v="1"/>
    <x v="1"/>
    <x v="1296"/>
  </r>
  <r>
    <x v="3"/>
    <x v="1"/>
    <x v="207"/>
    <x v="3"/>
    <x v="1"/>
    <x v="2"/>
    <x v="1297"/>
  </r>
  <r>
    <x v="0"/>
    <x v="0"/>
    <x v="474"/>
    <x v="1"/>
    <x v="1"/>
    <x v="2"/>
    <x v="1298"/>
  </r>
  <r>
    <x v="39"/>
    <x v="1"/>
    <x v="541"/>
    <x v="0"/>
    <x v="0"/>
    <x v="1"/>
    <x v="1299"/>
  </r>
  <r>
    <x v="10"/>
    <x v="1"/>
    <x v="99"/>
    <x v="2"/>
    <x v="0"/>
    <x v="2"/>
    <x v="1300"/>
  </r>
  <r>
    <x v="9"/>
    <x v="0"/>
    <x v="37"/>
    <x v="1"/>
    <x v="1"/>
    <x v="0"/>
    <x v="1301"/>
  </r>
  <r>
    <x v="32"/>
    <x v="1"/>
    <x v="542"/>
    <x v="0"/>
    <x v="0"/>
    <x v="0"/>
    <x v="1302"/>
  </r>
  <r>
    <x v="44"/>
    <x v="1"/>
    <x v="456"/>
    <x v="3"/>
    <x v="0"/>
    <x v="3"/>
    <x v="1303"/>
  </r>
  <r>
    <x v="23"/>
    <x v="0"/>
    <x v="25"/>
    <x v="0"/>
    <x v="1"/>
    <x v="1"/>
    <x v="1304"/>
  </r>
  <r>
    <x v="38"/>
    <x v="0"/>
    <x v="361"/>
    <x v="0"/>
    <x v="0"/>
    <x v="3"/>
    <x v="1305"/>
  </r>
  <r>
    <x v="4"/>
    <x v="1"/>
    <x v="213"/>
    <x v="5"/>
    <x v="0"/>
    <x v="2"/>
    <x v="1306"/>
  </r>
  <r>
    <x v="9"/>
    <x v="0"/>
    <x v="204"/>
    <x v="0"/>
    <x v="0"/>
    <x v="0"/>
    <x v="1307"/>
  </r>
  <r>
    <x v="24"/>
    <x v="1"/>
    <x v="158"/>
    <x v="3"/>
    <x v="1"/>
    <x v="0"/>
    <x v="1308"/>
  </r>
  <r>
    <x v="44"/>
    <x v="1"/>
    <x v="31"/>
    <x v="1"/>
    <x v="1"/>
    <x v="2"/>
    <x v="1309"/>
  </r>
  <r>
    <x v="3"/>
    <x v="0"/>
    <x v="301"/>
    <x v="0"/>
    <x v="1"/>
    <x v="2"/>
    <x v="1310"/>
  </r>
  <r>
    <x v="16"/>
    <x v="1"/>
    <x v="470"/>
    <x v="1"/>
    <x v="1"/>
    <x v="0"/>
    <x v="1311"/>
  </r>
  <r>
    <x v="0"/>
    <x v="0"/>
    <x v="118"/>
    <x v="3"/>
    <x v="0"/>
    <x v="0"/>
    <x v="1312"/>
  </r>
  <r>
    <x v="15"/>
    <x v="0"/>
    <x v="367"/>
    <x v="2"/>
    <x v="0"/>
    <x v="2"/>
    <x v="1313"/>
  </r>
  <r>
    <x v="1"/>
    <x v="1"/>
    <x v="33"/>
    <x v="1"/>
    <x v="1"/>
    <x v="3"/>
    <x v="1314"/>
  </r>
  <r>
    <x v="0"/>
    <x v="0"/>
    <x v="272"/>
    <x v="0"/>
    <x v="1"/>
    <x v="0"/>
    <x v="1315"/>
  </r>
  <r>
    <x v="1"/>
    <x v="1"/>
    <x v="543"/>
    <x v="0"/>
    <x v="1"/>
    <x v="1"/>
    <x v="1316"/>
  </r>
  <r>
    <x v="22"/>
    <x v="1"/>
    <x v="544"/>
    <x v="5"/>
    <x v="1"/>
    <x v="3"/>
    <x v="1317"/>
  </r>
  <r>
    <x v="46"/>
    <x v="0"/>
    <x v="31"/>
    <x v="3"/>
    <x v="1"/>
    <x v="2"/>
    <x v="1318"/>
  </r>
  <r>
    <x v="5"/>
    <x v="1"/>
    <x v="320"/>
    <x v="2"/>
    <x v="1"/>
    <x v="2"/>
    <x v="1319"/>
  </r>
  <r>
    <x v="10"/>
    <x v="1"/>
    <x v="301"/>
    <x v="0"/>
    <x v="0"/>
    <x v="3"/>
    <x v="1320"/>
  </r>
  <r>
    <x v="10"/>
    <x v="1"/>
    <x v="130"/>
    <x v="0"/>
    <x v="1"/>
    <x v="1"/>
    <x v="1321"/>
  </r>
  <r>
    <x v="44"/>
    <x v="0"/>
    <x v="514"/>
    <x v="3"/>
    <x v="0"/>
    <x v="1"/>
    <x v="1322"/>
  </r>
  <r>
    <x v="5"/>
    <x v="1"/>
    <x v="63"/>
    <x v="1"/>
    <x v="1"/>
    <x v="2"/>
    <x v="1323"/>
  </r>
  <r>
    <x v="35"/>
    <x v="1"/>
    <x v="371"/>
    <x v="0"/>
    <x v="1"/>
    <x v="3"/>
    <x v="1324"/>
  </r>
  <r>
    <x v="44"/>
    <x v="0"/>
    <x v="545"/>
    <x v="0"/>
    <x v="1"/>
    <x v="3"/>
    <x v="1325"/>
  </r>
  <r>
    <x v="43"/>
    <x v="1"/>
    <x v="279"/>
    <x v="1"/>
    <x v="1"/>
    <x v="1"/>
    <x v="1326"/>
  </r>
  <r>
    <x v="11"/>
    <x v="0"/>
    <x v="432"/>
    <x v="3"/>
    <x v="1"/>
    <x v="3"/>
    <x v="1327"/>
  </r>
  <r>
    <x v="14"/>
    <x v="1"/>
    <x v="304"/>
    <x v="3"/>
    <x v="1"/>
    <x v="0"/>
    <x v="1328"/>
  </r>
  <r>
    <x v="37"/>
    <x v="0"/>
    <x v="5"/>
    <x v="3"/>
    <x v="1"/>
    <x v="1"/>
    <x v="1329"/>
  </r>
  <r>
    <x v="11"/>
    <x v="0"/>
    <x v="220"/>
    <x v="0"/>
    <x v="1"/>
    <x v="0"/>
    <x v="1330"/>
  </r>
  <r>
    <x v="14"/>
    <x v="0"/>
    <x v="546"/>
    <x v="2"/>
    <x v="1"/>
    <x v="0"/>
    <x v="1331"/>
  </r>
  <r>
    <x v="45"/>
    <x v="1"/>
    <x v="547"/>
    <x v="2"/>
    <x v="1"/>
    <x v="2"/>
    <x v="1332"/>
  </r>
  <r>
    <x v="1"/>
    <x v="0"/>
    <x v="23"/>
    <x v="0"/>
    <x v="1"/>
    <x v="3"/>
    <x v="1333"/>
  </r>
  <r>
    <x v="1"/>
    <x v="0"/>
    <x v="139"/>
    <x v="0"/>
    <x v="1"/>
    <x v="1"/>
    <x v="1334"/>
  </r>
  <r>
    <x v="27"/>
    <x v="0"/>
    <x v="335"/>
    <x v="0"/>
    <x v="1"/>
    <x v="0"/>
    <x v="1335"/>
  </r>
  <r>
    <x v="35"/>
    <x v="0"/>
    <x v="187"/>
    <x v="0"/>
    <x v="0"/>
    <x v="2"/>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C30551-3627-46E1-8DE3-E2D054CAF366}"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7">
    <pivotField axis="axisRow" showAll="0" measureFilter="1">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numFmtId="2" showAll="0"/>
    <pivotField numFmtId="49" showAll="0"/>
    <pivotField showAll="0"/>
    <pivotField showAll="0">
      <items count="5">
        <item x="3"/>
        <item x="2"/>
        <item x="1"/>
        <item x="0"/>
        <item t="default"/>
      </items>
    </pivotField>
    <pivotField dataField="1" numFmtId="165" showAll="0"/>
  </pivotFields>
  <rowFields count="1">
    <field x="0"/>
  </rowFields>
  <rowItems count="11">
    <i>
      <x v="19"/>
    </i>
    <i>
      <x v="25"/>
    </i>
    <i>
      <x v="34"/>
    </i>
    <i>
      <x v="36"/>
    </i>
    <i>
      <x v="41"/>
    </i>
    <i>
      <x v="42"/>
    </i>
    <i>
      <x v="43"/>
    </i>
    <i>
      <x v="44"/>
    </i>
    <i>
      <x v="45"/>
    </i>
    <i>
      <x v="46"/>
    </i>
    <i t="grand">
      <x/>
    </i>
  </rowItems>
  <colItems count="1">
    <i/>
  </colItems>
  <dataFields count="1">
    <dataField name="Average of Medical Insurance Charges" fld="6" subtotal="average" baseField="0" baseItem="19" numFmtId="1"/>
  </dataFields>
  <formats count="1">
    <format dxfId="0">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00D2D7-87B3-4149-93D3-662E0C772A23}"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7">
    <pivotField showAll="0"/>
    <pivotField showAll="0">
      <items count="3">
        <item x="0"/>
        <item x="1"/>
        <item t="default"/>
      </items>
    </pivotField>
    <pivotField numFmtId="2" showAll="0"/>
    <pivotField numFmtId="49" showAll="0"/>
    <pivotField axis="axisRow" showAll="0">
      <items count="3">
        <item x="1"/>
        <item x="0"/>
        <item t="default"/>
      </items>
    </pivotField>
    <pivotField showAll="0">
      <items count="5">
        <item x="3"/>
        <item x="2"/>
        <item x="1"/>
        <item x="0"/>
        <item t="default"/>
      </items>
    </pivotField>
    <pivotField dataField="1" numFmtId="165" showAll="0"/>
  </pivotFields>
  <rowFields count="1">
    <field x="4"/>
  </rowFields>
  <rowItems count="3">
    <i>
      <x/>
    </i>
    <i>
      <x v="1"/>
    </i>
    <i t="grand">
      <x/>
    </i>
  </rowItems>
  <colItems count="1">
    <i/>
  </colItems>
  <dataFields count="1">
    <dataField name="Average of Medical Insurance Charges" fld="6" subtotal="average" baseField="4"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480851-FE88-4E68-9315-BBF444F0F5FA}"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4" firstHeaderRow="1" firstDataRow="1" firstDataCol="1"/>
  <pivotFields count="7">
    <pivotField showAll="0">
      <items count="48">
        <item h="1" x="1"/>
        <item h="1" x="0"/>
        <item h="1" x="34"/>
        <item h="1" x="27"/>
        <item h="1" x="20"/>
        <item h="1" x="11"/>
        <item h="1" x="23"/>
        <item h="1" x="9"/>
        <item h="1" x="21"/>
        <item h="1" x="13"/>
        <item h="1" x="2"/>
        <item h="1" x="38"/>
        <item h="1" x="15"/>
        <item h="1" x="5"/>
        <item h="1" x="4"/>
        <item h="1" x="3"/>
        <item h="1" x="16"/>
        <item h="1" x="22"/>
        <item h="1" x="26"/>
        <item h="1" x="7"/>
        <item h="1" x="25"/>
        <item h="1" x="46"/>
        <item h="1" x="29"/>
        <item h="1" x="24"/>
        <item h="1" x="44"/>
        <item h="1" x="32"/>
        <item h="1" x="36"/>
        <item h="1" x="39"/>
        <item h="1" x="6"/>
        <item h="1" x="42"/>
        <item h="1" x="28"/>
        <item h="1" x="41"/>
        <item h="1" x="45"/>
        <item h="1" x="43"/>
        <item h="1" x="14"/>
        <item h="1" x="31"/>
        <item h="1" x="40"/>
        <item h="1" x="19"/>
        <item h="1" x="12"/>
        <item h="1" x="37"/>
        <item h="1" x="30"/>
        <item h="1" x="17"/>
        <item h="1" x="8"/>
        <item h="1" x="35"/>
        <item h="1" x="10"/>
        <item x="18"/>
        <item h="1" x="33"/>
        <item t="default"/>
      </items>
    </pivotField>
    <pivotField showAll="0">
      <items count="3">
        <item x="0"/>
        <item x="1"/>
        <item t="default"/>
      </items>
    </pivotField>
    <pivotField axis="axisRow" numFmtId="2" showAll="0" sortType="ascending">
      <items count="549">
        <item h="1" x="149"/>
        <item h="1" x="290"/>
        <item h="1" x="282"/>
        <item h="1" x="193"/>
        <item h="1" x="28"/>
        <item h="1" x="385"/>
        <item h="1" x="280"/>
        <item h="1" x="433"/>
        <item h="1" x="117"/>
        <item h="1" x="183"/>
        <item h="1" x="519"/>
        <item h="1" x="263"/>
        <item h="1" x="164"/>
        <item h="1" x="498"/>
        <item h="1" x="469"/>
        <item h="1" x="387"/>
        <item h="1" x="507"/>
        <item h="1" x="490"/>
        <item h="1" x="146"/>
        <item h="1" x="369"/>
        <item h="1" x="501"/>
        <item h="1" x="485"/>
        <item h="1" x="92"/>
        <item h="1" x="417"/>
        <item h="1" x="359"/>
        <item h="1" x="202"/>
        <item h="1" x="269"/>
        <item h="1" x="91"/>
        <item h="1" x="449"/>
        <item h="1" x="462"/>
        <item h="1" x="486"/>
        <item h="1" x="281"/>
        <item h="1" x="386"/>
        <item h="1" x="504"/>
        <item h="1" x="274"/>
        <item h="1" x="35"/>
        <item h="1" x="481"/>
        <item h="1" x="272"/>
        <item h="1" x="209"/>
        <item h="1" x="355"/>
        <item h="1" x="251"/>
        <item h="1" x="37"/>
        <item h="1" x="192"/>
        <item h="1" x="431"/>
        <item h="1" x="258"/>
        <item h="1" x="278"/>
        <item h="1" x="529"/>
        <item h="1" x="370"/>
        <item h="1" x="383"/>
        <item h="1" x="343"/>
        <item h="1" x="321"/>
        <item h="1" x="510"/>
        <item h="1" x="212"/>
        <item h="1" x="491"/>
        <item h="1" x="496"/>
        <item h="1" x="253"/>
        <item h="1" x="404"/>
        <item h="1" x="42"/>
        <item h="1" x="526"/>
        <item h="1" x="361"/>
        <item h="1" x="254"/>
        <item h="1" x="522"/>
        <item h="1" x="540"/>
        <item h="1" x="120"/>
        <item h="1" x="500"/>
        <item h="1" x="188"/>
        <item h="1" x="185"/>
        <item h="1" x="259"/>
        <item h="1" x="169"/>
        <item h="1" x="64"/>
        <item h="1" x="422"/>
        <item h="1" x="286"/>
        <item h="1" x="227"/>
        <item h="1" x="3"/>
        <item h="1" x="413"/>
        <item h="1" x="414"/>
        <item h="1" x="58"/>
        <item h="1" x="83"/>
        <item h="1" x="223"/>
        <item h="1" x="492"/>
        <item h="1" x="26"/>
        <item h="1" x="173"/>
        <item h="1" x="247"/>
        <item h="1" x="461"/>
        <item h="1" x="174"/>
        <item h="1" x="482"/>
        <item h="1" x="527"/>
        <item h="1" x="487"/>
        <item h="1" x="108"/>
        <item h="1" x="305"/>
        <item h="1" x="352"/>
        <item h="1" x="397"/>
        <item h="1" x="476"/>
        <item h="1" x="277"/>
        <item h="1" x="354"/>
        <item h="1" x="367"/>
        <item h="1" x="408"/>
        <item h="1" x="110"/>
        <item h="1" x="534"/>
        <item h="1" x="344"/>
        <item h="1" x="17"/>
        <item h="1" x="508"/>
        <item h="1" x="283"/>
        <item h="1" x="524"/>
        <item h="1" x="68"/>
        <item h="1" x="167"/>
        <item h="1" x="313"/>
        <item h="1" x="390"/>
        <item h="1" x="134"/>
        <item h="1" x="432"/>
        <item h="1" x="210"/>
        <item h="1" x="276"/>
        <item h="1" x="200"/>
        <item h="1" x="420"/>
        <item h="1" x="197"/>
        <item h="1" x="137"/>
        <item h="1" x="184"/>
        <item h="1" x="48"/>
        <item h="1" x="15"/>
        <item h="1" x="456"/>
        <item h="1" x="177"/>
        <item h="1" x="62"/>
        <item h="1" x="69"/>
        <item h="1" x="88"/>
        <item h="1" x="443"/>
        <item h="1" x="261"/>
        <item h="1" x="523"/>
        <item h="1" x="255"/>
        <item h="1" x="459"/>
        <item h="1" x="322"/>
        <item h="1" x="315"/>
        <item h="1" x="124"/>
        <item h="1" x="198"/>
        <item h="1" x="235"/>
        <item h="1" x="128"/>
        <item h="1" x="195"/>
        <item h="1" x="440"/>
        <item h="1" x="225"/>
        <item h="1" x="94"/>
        <item h="1" x="535"/>
        <item h="1" x="122"/>
        <item h="1" x="248"/>
        <item h="1" x="302"/>
        <item h="1" x="324"/>
        <item h="1" x="5"/>
        <item h="1" x="474"/>
        <item h="1" x="335"/>
        <item h="1" x="9"/>
        <item h="1" x="505"/>
        <item h="1" x="473"/>
        <item h="1" x="63"/>
        <item h="1" x="327"/>
        <item h="1" x="334"/>
        <item h="1" x="388"/>
        <item h="1" x="424"/>
        <item h="1" x="161"/>
        <item h="1" x="10"/>
        <item h="1" x="11"/>
        <item h="1" x="31"/>
        <item h="1" x="170"/>
        <item h="1" x="154"/>
        <item h="1" x="119"/>
        <item h="1" x="426"/>
        <item h="1" x="40"/>
        <item h="1" x="217"/>
        <item h="1" x="301"/>
        <item h="1" x="418"/>
        <item h="1" x="172"/>
        <item h="1" x="471"/>
        <item h="1" x="189"/>
        <item h="1" x="199"/>
        <item h="1" x="78"/>
        <item h="1" x="292"/>
        <item h="1" x="86"/>
        <item h="1" x="411"/>
        <item h="1" x="537"/>
        <item h="1" x="402"/>
        <item h="1" x="416"/>
        <item h="1" x="107"/>
        <item h="1" x="85"/>
        <item h="1" x="288"/>
        <item h="1" x="518"/>
        <item h="1" x="531"/>
        <item h="1" x="60"/>
        <item h="1" x="73"/>
        <item h="1" x="207"/>
        <item h="1" x="97"/>
        <item h="1" x="208"/>
        <item h="1" x="244"/>
        <item h="1" x="536"/>
        <item h="1" x="215"/>
        <item h="1" x="224"/>
        <item h="1" x="25"/>
        <item h="1" x="7"/>
        <item h="1" x="542"/>
        <item h="1" x="138"/>
        <item h="1" x="152"/>
        <item h="1" x="0"/>
        <item h="1" x="325"/>
        <item h="1" x="100"/>
        <item h="1" x="52"/>
        <item h="1" x="24"/>
        <item h="1" x="123"/>
        <item h="1" x="71"/>
        <item h="1" x="213"/>
        <item h="1" x="475"/>
        <item h="1" x="458"/>
        <item h="1" x="143"/>
        <item h="1" x="356"/>
        <item h="1" x="115"/>
        <item h="1" x="33"/>
        <item h="1" x="310"/>
        <item h="1" x="98"/>
        <item h="1" x="403"/>
        <item h="1" x="515"/>
        <item h="1" x="70"/>
        <item h="1" x="105"/>
        <item h="1" x="32"/>
        <item h="1" x="54"/>
        <item h="1" x="311"/>
        <item h="1" x="114"/>
        <item h="1" x="444"/>
        <item h="1" x="222"/>
        <item h="1" x="4"/>
        <item h="1" x="65"/>
        <item h="1" x="329"/>
        <item h="1" x="111"/>
        <item h="1" x="358"/>
        <item h="1" x="446"/>
        <item h="1" x="187"/>
        <item h="1" x="347"/>
        <item h="1" x="410"/>
        <item h="1" x="289"/>
        <item h="1" x="153"/>
        <item h="1" x="245"/>
        <item h="1" x="375"/>
        <item h="1" x="452"/>
        <item h="1" x="205"/>
        <item h="1" x="530"/>
        <item h="1" x="296"/>
        <item h="1" x="364"/>
        <item h="1" x="445"/>
        <item h="1" x="396"/>
        <item h="1" x="75"/>
        <item h="1" x="303"/>
        <item h="1" x="142"/>
        <item h="1" x="102"/>
        <item h="1" x="129"/>
        <item h="1" x="141"/>
        <item h="1" x="382"/>
        <item h="1" x="8"/>
        <item h="1" x="441"/>
        <item h="1" x="96"/>
        <item h="1" x="503"/>
        <item h="1" x="308"/>
        <item h="1" x="190"/>
        <item h="1" x="279"/>
        <item h="1" x="406"/>
        <item h="1" x="95"/>
        <item h="1" x="307"/>
        <item h="1" x="204"/>
        <item h="1" x="267"/>
        <item h="1" x="328"/>
        <item h="1" x="148"/>
        <item h="1" x="511"/>
        <item h="1" x="541"/>
        <item h="1" x="257"/>
        <item h="1" x="131"/>
        <item h="1" x="252"/>
        <item h="1" x="162"/>
        <item h="1" x="264"/>
        <item h="1" x="155"/>
        <item h="1" x="16"/>
        <item h="1" x="43"/>
        <item h="1" x="99"/>
        <item h="1" x="157"/>
        <item h="1" x="547"/>
        <item h="1" x="332"/>
        <item h="1" x="270"/>
        <item h="1" x="320"/>
        <item h="1" x="435"/>
        <item h="1" x="360"/>
        <item h="1" x="84"/>
        <item h="1" x="216"/>
        <item h="1" x="502"/>
        <item h="1" x="468"/>
        <item h="1" x="89"/>
        <item h="1" x="112"/>
        <item h="1" x="234"/>
        <item h="1" x="268"/>
        <item h="1" x="262"/>
        <item h="1" x="434"/>
        <item h="1" x="381"/>
        <item h="1" x="160"/>
        <item h="1" x="93"/>
        <item h="1" x="181"/>
        <item h="1" x="57"/>
        <item h="1" x="294"/>
        <item h="1" x="211"/>
        <item h="1" x="171"/>
        <item h="1" x="56"/>
        <item h="1" x="125"/>
        <item h="1" x="23"/>
        <item h="1" x="497"/>
        <item h="1" x="72"/>
        <item h="1" x="256"/>
        <item h="1" x="407"/>
        <item h="1" x="159"/>
        <item h="1" x="346"/>
        <item h="1" x="158"/>
        <item h="1" x="104"/>
        <item h="1" x="166"/>
        <item h="1" x="243"/>
        <item h="1" x="454"/>
        <item h="1" x="203"/>
        <item h="1" x="21"/>
        <item h="1" x="437"/>
        <item h="1" x="127"/>
        <item h="1" x="463"/>
        <item h="1" x="316"/>
        <item h="1" x="453"/>
        <item h="1" x="365"/>
        <item h="1" x="314"/>
        <item h="1" x="297"/>
        <item h="1" x="484"/>
        <item h="1" x="27"/>
        <item h="1" x="436"/>
        <item h="1" x="163"/>
        <item h="1" x="545"/>
        <item h="1" x="260"/>
        <item h="1" x="36"/>
        <item h="1" x="2"/>
        <item h="1" x="232"/>
        <item h="1" x="291"/>
        <item h="1" x="293"/>
        <item h="1" x="145"/>
        <item h="1" x="460"/>
        <item h="1" x="176"/>
        <item h="1" x="520"/>
        <item h="1" x="230"/>
        <item h="1" x="150"/>
        <item h="1" x="220"/>
        <item h="1" x="6"/>
        <item h="1" x="298"/>
        <item h="1" x="371"/>
        <item h="1" x="516"/>
        <item h="1" x="51"/>
        <item h="1" x="61"/>
        <item h="1" x="175"/>
        <item h="1" x="363"/>
        <item h="1" x="1"/>
        <item h="1" x="239"/>
        <item h="1" x="312"/>
        <item h="1" x="178"/>
        <item h="1" x="113"/>
        <item h="1" x="457"/>
        <item h="1" x="74"/>
        <item h="1" x="22"/>
        <item h="1" x="237"/>
        <item h="1" x="206"/>
        <item h="1" x="194"/>
        <item h="1" x="351"/>
        <item h="1" x="319"/>
        <item h="1" x="419"/>
        <item h="1" x="226"/>
        <item h="1" x="12"/>
        <item h="1" x="53"/>
        <item h="1" x="525"/>
        <item h="1" x="242"/>
        <item h="1" x="415"/>
        <item h="1" x="489"/>
        <item h="1" x="480"/>
        <item h="1" x="118"/>
        <item h="1" x="47"/>
        <item h="1" x="82"/>
        <item h="1" x="231"/>
        <item h="1" x="394"/>
        <item h="1" x="539"/>
        <item h="1" x="379"/>
        <item h="1" x="101"/>
        <item h="1" x="451"/>
        <item h="1" x="284"/>
        <item h="1" x="49"/>
        <item h="1" x="249"/>
        <item h="1" x="19"/>
        <item h="1" x="331"/>
        <item h="1" x="401"/>
        <item h="1" x="478"/>
        <item h="1" x="340"/>
        <item h="1" x="409"/>
        <item h="1" x="76"/>
        <item h="1" x="30"/>
        <item h="1" x="50"/>
        <item h="1" x="285"/>
        <item h="1" x="330"/>
        <item h="1" x="103"/>
        <item h="1" x="246"/>
        <item h="1" x="467"/>
        <item h="1" x="427"/>
        <item h="1" x="191"/>
        <item h="1" x="121"/>
        <item h="1" x="357"/>
        <item h="1" x="233"/>
        <item h="1" x="126"/>
        <item h="1" x="20"/>
        <item h="1" x="168"/>
        <item h="1" x="374"/>
        <item h="1" x="67"/>
        <item h="1" x="182"/>
        <item h="1" x="391"/>
        <item h="1" x="483"/>
        <item h="1" x="29"/>
        <item h="1" x="241"/>
        <item h="1" x="34"/>
        <item h="1" x="238"/>
        <item h="1" x="300"/>
        <item h="1" x="429"/>
        <item h="1" x="400"/>
        <item h="1" x="41"/>
        <item h="1" x="38"/>
        <item h="1" x="240"/>
        <item h="1" x="219"/>
        <item h="1" x="139"/>
        <item h="1" x="350"/>
        <item h="1" x="55"/>
        <item h="1" x="528"/>
        <item h="1" x="144"/>
        <item h="1" x="44"/>
        <item h="1" x="493"/>
        <item h="1" x="109"/>
        <item h="1" x="135"/>
        <item h="1" x="464"/>
        <item h="1" x="348"/>
        <item h="1" x="45"/>
        <item h="1" x="59"/>
        <item h="1" x="116"/>
        <item h="1" x="133"/>
        <item h="1" x="228"/>
        <item h="1" x="366"/>
        <item h="1" x="80"/>
        <item h="1" x="151"/>
        <item h="1" x="533"/>
        <item h="1" x="132"/>
        <item h="1" x="368"/>
        <item h="1" x="532"/>
        <item h="1" x="412"/>
        <item h="1" x="229"/>
        <item h="1" x="179"/>
        <item h="1" x="309"/>
        <item h="1" x="271"/>
        <item h="1" x="377"/>
        <item h="1" x="90"/>
        <item h="1" x="79"/>
        <item h="1" x="275"/>
        <item h="1" x="186"/>
        <item h="1" x="304"/>
        <item h="1" x="46"/>
        <item h="1" x="130"/>
        <item h="1" x="338"/>
        <item h="1" x="447"/>
        <item h="1" x="373"/>
        <item h="1" x="266"/>
        <item h="1" x="66"/>
        <item h="1" x="521"/>
        <item h="1" x="287"/>
        <item h="1" x="326"/>
        <item h="1" x="393"/>
        <item h="1" x="165"/>
        <item h="1" x="538"/>
        <item h="1" x="336"/>
        <item h="1" x="87"/>
        <item h="1" x="318"/>
        <item h="1" x="136"/>
        <item h="1" x="140"/>
        <item h="1" x="472"/>
        <item h="1" x="376"/>
        <item h="1" x="544"/>
        <item h="1" x="455"/>
        <item h="1" x="77"/>
        <item h="1" x="13"/>
        <item h="1" x="39"/>
        <item h="1" x="466"/>
        <item h="1" x="479"/>
        <item h="1" x="196"/>
        <item h="1" x="392"/>
        <item h="1" x="362"/>
        <item h="1" x="405"/>
        <item h="1" x="18"/>
        <item h="1" x="514"/>
        <item h="1" x="517"/>
        <item h="1" x="398"/>
        <item h="1" x="337"/>
        <item h="1" x="477"/>
        <item h="1" x="214"/>
        <item h="1" x="399"/>
        <item h="1" x="384"/>
        <item h="1" x="450"/>
        <item h="1" x="236"/>
        <item h="1" x="513"/>
        <item h="1" x="421"/>
        <item h="1" x="81"/>
        <item h="1" x="317"/>
        <item h="1" x="428"/>
        <item h="1" x="147"/>
        <item h="1" x="389"/>
        <item h="1" x="423"/>
        <item h="1" x="156"/>
        <item h="1" x="180"/>
        <item h="1" x="14"/>
        <item h="1" x="425"/>
        <item h="1" x="201"/>
        <item h="1" x="378"/>
        <item h="1" x="372"/>
        <item h="1" x="495"/>
        <item h="1" x="380"/>
        <item h="1" x="506"/>
        <item h="1" x="470"/>
        <item h="1" x="430"/>
        <item h="1" x="299"/>
        <item h="1" x="349"/>
        <item h="1" x="265"/>
        <item h="1" x="323"/>
        <item h="1" x="442"/>
        <item h="1" x="250"/>
        <item h="1" x="448"/>
        <item h="1" x="333"/>
        <item h="1" x="546"/>
        <item h="1" x="395"/>
        <item x="345"/>
        <item x="512"/>
        <item x="488"/>
        <item x="353"/>
        <item x="221"/>
        <item x="509"/>
        <item x="465"/>
        <item x="342"/>
        <item x="306"/>
        <item x="341"/>
        <item x="295"/>
        <item x="339"/>
        <item x="273"/>
        <item x="439"/>
        <item x="499"/>
        <item x="218"/>
        <item x="106"/>
        <item x="438"/>
        <item x="494"/>
        <item x="543"/>
        <item t="default"/>
      </items>
    </pivotField>
    <pivotField numFmtId="49" showAll="0"/>
    <pivotField showAll="0">
      <items count="3">
        <item x="1"/>
        <item x="0"/>
        <item t="default"/>
      </items>
    </pivotField>
    <pivotField showAll="0">
      <items count="5">
        <item x="3"/>
        <item x="2"/>
        <item x="1"/>
        <item x="0"/>
        <item t="default"/>
      </items>
    </pivotField>
    <pivotField dataField="1" numFmtId="165" showAll="0"/>
  </pivotFields>
  <rowFields count="1">
    <field x="2"/>
  </rowFields>
  <rowItems count="21">
    <i>
      <x v="528"/>
    </i>
    <i>
      <x v="529"/>
    </i>
    <i>
      <x v="530"/>
    </i>
    <i>
      <x v="531"/>
    </i>
    <i>
      <x v="532"/>
    </i>
    <i>
      <x v="533"/>
    </i>
    <i>
      <x v="534"/>
    </i>
    <i>
      <x v="535"/>
    </i>
    <i>
      <x v="536"/>
    </i>
    <i>
      <x v="537"/>
    </i>
    <i>
      <x v="538"/>
    </i>
    <i>
      <x v="539"/>
    </i>
    <i>
      <x v="540"/>
    </i>
    <i>
      <x v="541"/>
    </i>
    <i>
      <x v="542"/>
    </i>
    <i>
      <x v="543"/>
    </i>
    <i>
      <x v="544"/>
    </i>
    <i>
      <x v="545"/>
    </i>
    <i>
      <x v="546"/>
    </i>
    <i>
      <x v="547"/>
    </i>
    <i t="grand">
      <x/>
    </i>
  </rowItems>
  <colItems count="1">
    <i/>
  </colItems>
  <dataFields count="1">
    <dataField name="Average of Medical Insurance Charges" fld="6" subtotal="average" baseField="2" baseItem="0" numFmtId="166"/>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25FBC0-262B-4DDA-A7F4-1479DBD3B94D}"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1:F80" firstHeaderRow="1" firstDataRow="2" firstDataCol="1"/>
  <pivotFields count="7">
    <pivotField axis="axisRow" showAll="0" sortType="ascending">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numFmtId="2" showAll="0"/>
    <pivotField numFmtId="49" showAll="0" sortType="descending">
      <items count="7">
        <item x="0"/>
        <item x="1"/>
        <item x="3"/>
        <item x="2"/>
        <item x="5"/>
        <item x="4"/>
        <item t="default"/>
      </items>
      <autoSortScope>
        <pivotArea dataOnly="0" outline="0" fieldPosition="0">
          <references count="1">
            <reference field="4294967294" count="1" selected="0">
              <x v="0"/>
            </reference>
          </references>
        </pivotArea>
      </autoSortScope>
    </pivotField>
    <pivotField showAll="0"/>
    <pivotField axis="axisCol"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dataField="1" numFmtId="165"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5"/>
  </colFields>
  <colItems count="5">
    <i>
      <x v="2"/>
    </i>
    <i>
      <x/>
    </i>
    <i>
      <x v="1"/>
    </i>
    <i>
      <x v="3"/>
    </i>
    <i t="grand">
      <x/>
    </i>
  </colItems>
  <dataFields count="1">
    <dataField name="Average of Medical Insurance Charges" fld="6" subtotal="average" baseField="0" baseItem="0" numFmtId="166"/>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809E46-076C-4927-9239-F994070F8126}"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H9" firstHeaderRow="1" firstDataRow="2" firstDataCol="1"/>
  <pivotFields count="7">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numFmtId="2" showAll="0"/>
    <pivotField axis="axisCol" numFmtId="49" showAll="0" sortType="descending">
      <items count="7">
        <item x="0"/>
        <item x="1"/>
        <item x="3"/>
        <item x="2"/>
        <item x="5"/>
        <item x="4"/>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dataField="1" numFmtId="165" showAll="0"/>
  </pivotFields>
  <rowFields count="1">
    <field x="5"/>
  </rowFields>
  <rowItems count="5">
    <i>
      <x v="2"/>
    </i>
    <i>
      <x/>
    </i>
    <i>
      <x v="1"/>
    </i>
    <i>
      <x v="3"/>
    </i>
    <i t="grand">
      <x/>
    </i>
  </rowItems>
  <colFields count="1">
    <field x="3"/>
  </colFields>
  <colItems count="7">
    <i>
      <x/>
    </i>
    <i>
      <x v="1"/>
    </i>
    <i>
      <x v="2"/>
    </i>
    <i>
      <x v="3"/>
    </i>
    <i>
      <x v="4"/>
    </i>
    <i>
      <x v="5"/>
    </i>
    <i t="grand">
      <x/>
    </i>
  </colItems>
  <dataFields count="1">
    <dataField name="Sum of Medical Insurance Charges" fld="6" baseField="0" baseItem="0" numFmtId="166"/>
  </dataFields>
  <formats count="1">
    <format dxfId="3">
      <pivotArea outline="0" collapsedLevelsAreSubtotals="1" fieldPosition="0"/>
    </format>
  </formats>
  <chartFormats count="12">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3" format="4" series="1">
      <pivotArea type="data" outline="0" fieldPosition="0">
        <references count="2">
          <reference field="4294967294" count="1" selected="0">
            <x v="0"/>
          </reference>
          <reference field="3" count="1" selected="0">
            <x v="4"/>
          </reference>
        </references>
      </pivotArea>
    </chartFormat>
    <chartFormat chart="3" format="5" series="1">
      <pivotArea type="data" outline="0" fieldPosition="0">
        <references count="2">
          <reference field="4294967294" count="1" selected="0">
            <x v="0"/>
          </reference>
          <reference field="3" count="1" selected="0">
            <x v="5"/>
          </reference>
        </references>
      </pivotArea>
    </chartFormat>
    <chartFormat chart="7" format="24" series="1">
      <pivotArea type="data" outline="0" fieldPosition="0">
        <references count="2">
          <reference field="4294967294" count="1" selected="0">
            <x v="0"/>
          </reference>
          <reference field="3" count="1" selected="0">
            <x v="0"/>
          </reference>
        </references>
      </pivotArea>
    </chartFormat>
    <chartFormat chart="7" format="25" series="1">
      <pivotArea type="data" outline="0" fieldPosition="0">
        <references count="2">
          <reference field="4294967294" count="1" selected="0">
            <x v="0"/>
          </reference>
          <reference field="3" count="1" selected="0">
            <x v="1"/>
          </reference>
        </references>
      </pivotArea>
    </chartFormat>
    <chartFormat chart="7" format="26" series="1">
      <pivotArea type="data" outline="0" fieldPosition="0">
        <references count="2">
          <reference field="4294967294" count="1" selected="0">
            <x v="0"/>
          </reference>
          <reference field="3" count="1" selected="0">
            <x v="2"/>
          </reference>
        </references>
      </pivotArea>
    </chartFormat>
    <chartFormat chart="7" format="27" series="1">
      <pivotArea type="data" outline="0" fieldPosition="0">
        <references count="2">
          <reference field="4294967294" count="1" selected="0">
            <x v="0"/>
          </reference>
          <reference field="3" count="1" selected="0">
            <x v="3"/>
          </reference>
        </references>
      </pivotArea>
    </chartFormat>
    <chartFormat chart="7" format="28" series="1">
      <pivotArea type="data" outline="0" fieldPosition="0">
        <references count="2">
          <reference field="4294967294" count="1" selected="0">
            <x v="0"/>
          </reference>
          <reference field="3" count="1" selected="0">
            <x v="4"/>
          </reference>
        </references>
      </pivotArea>
    </chartFormat>
    <chartFormat chart="7" format="29"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474095E5-079E-4782-9DFF-0CDD71CFFC5D}" sourceName="Sex">
  <pivotTables>
    <pivotTable tabId="23" name="PivotTable1"/>
    <pivotTable tabId="26" name="PivotTable1"/>
    <pivotTable tabId="26" name="PivotTable3"/>
    <pivotTable tabId="24" name="PivotTable1"/>
  </pivotTables>
  <data>
    <tabular pivotCacheId="16608505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36E66A-3BA2-421C-AD8E-6EED5D8802EF}" sourceName="Region">
  <pivotTables>
    <pivotTable tabId="24" name="PivotTable1"/>
    <pivotTable tabId="26" name="PivotTable1"/>
    <pivotTable tabId="26" name="PivotTable3"/>
    <pivotTable tabId="23" name="PivotTable1"/>
    <pivotTable tabId="25" name="PivotTable1"/>
  </pivotTables>
  <data>
    <tabular pivotCacheId="1660850556">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5BB7AF87-0286-486E-B251-2FB4D5D1FFB5}" sourceName="Sex">
  <pivotTables>
    <pivotTable tabId="25" name="PivotTable1"/>
  </pivotTables>
  <data>
    <tabular pivotCacheId="166085055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__yes_no" xr10:uid="{F5A30B2E-2163-4311-BF5A-CB73D6C092CD}" sourceName="Smoker (yes/no)">
  <pivotTables>
    <pivotTable tabId="25" name="PivotTable1"/>
  </pivotTables>
  <data>
    <tabular pivotCacheId="1660850556">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54B45815-04FD-4A3A-A04D-3CF4C036FE17}" sourceName="Age">
  <pivotTables>
    <pivotTable tabId="26" name="PivotTable1"/>
  </pivotTables>
  <data>
    <tabular pivotCacheId="1660850556">
      <items count="47">
        <i x="1" s="1"/>
        <i x="0" s="1"/>
        <i x="34" s="1"/>
        <i x="27" s="1"/>
        <i x="20" s="1"/>
        <i x="11" s="1"/>
        <i x="23" s="1"/>
        <i x="9" s="1"/>
        <i x="21" s="1"/>
        <i x="13" s="1"/>
        <i x="2" s="1"/>
        <i x="38" s="1"/>
        <i x="15" s="1"/>
        <i x="5" s="1"/>
        <i x="4" s="1"/>
        <i x="3" s="1"/>
        <i x="16" s="1"/>
        <i x="22" s="1"/>
        <i x="26" s="1"/>
        <i x="7" s="1"/>
        <i x="25" s="1"/>
        <i x="46" s="1"/>
        <i x="29" s="1"/>
        <i x="24" s="1"/>
        <i x="44" s="1"/>
        <i x="32" s="1"/>
        <i x="36" s="1"/>
        <i x="39" s="1"/>
        <i x="6" s="1"/>
        <i x="42" s="1"/>
        <i x="28" s="1"/>
        <i x="41" s="1"/>
        <i x="45" s="1"/>
        <i x="43" s="1"/>
        <i x="14" s="1"/>
        <i x="31" s="1"/>
        <i x="40" s="1"/>
        <i x="19" s="1"/>
        <i x="12" s="1"/>
        <i x="37" s="1"/>
        <i x="30" s="1"/>
        <i x="17" s="1"/>
        <i x="8" s="1"/>
        <i x="35" s="1"/>
        <i x="10" s="1"/>
        <i x="18" s="1"/>
        <i x="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121B7B8B-5D7E-4B0A-8D7F-170A948B3EC9}" cache="Slicer_Sex" caption="Sex" rowHeight="241300"/>
  <slicer name="Region" xr10:uid="{A91BF7D4-6A91-4F43-B420-03000632BD29}" cache="Slicer_Region" caption="Region" rowHeight="241300"/>
  <slicer name="Sex 1" xr10:uid="{DC156759-079A-4175-9CC4-20CB8805E5C9}" cache="Slicer_Sex1" caption="Sex" showCaption="0" rowHeight="241300"/>
  <slicer name="Smoker (yes/no)" xr10:uid="{46809BC9-576C-499E-9C2A-EFD40111E8DB}" cache="Slicer_Smoker__yes_no" caption="Smoker (yes/no)" rowHeight="241300"/>
  <slicer name="Age" xr10:uid="{EB903302-BA42-4D37-B032-3F5E701C815B}" cache="Slicer_Age" caption="Age" startItem="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BFD2F2-6CA7-4AD9-8950-D08755F19177}" name="Table3" displayName="Table3" ref="A1:G1339" totalsRowShown="0">
  <autoFilter ref="A1:G1339" xr:uid="{C0BFD2F2-6CA7-4AD9-8950-D08755F19177}"/>
  <tableColumns count="7">
    <tableColumn id="1" xr3:uid="{A8DBFFC0-E5F6-483C-95A8-A950EDA466E4}" name="Age"/>
    <tableColumn id="12" xr3:uid="{9D768112-3C15-4A6C-8260-79946364D008}" name="Sex"/>
    <tableColumn id="3" xr3:uid="{79F4EA92-5C5B-47AF-9189-8A732EAFA67F}" name="BMI" dataDxfId="10"/>
    <tableColumn id="4" xr3:uid="{45B732CB-B5EE-443E-B536-B559ADAEC770}" name="No. Children" dataDxfId="9"/>
    <tableColumn id="5" xr3:uid="{E66AA939-8942-434A-87A9-3B4D73E0FBA3}" name="Smoker (yes/no)" dataDxfId="8"/>
    <tableColumn id="10" xr3:uid="{18AAC863-2379-497D-BC27-561B9446F611}" name="Region"/>
    <tableColumn id="8" xr3:uid="{B3AFBBED-5599-491F-8E4F-9D530BF8D485}" name="Medical Insurance Charges" dataDxfId="7"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670BAD-22FA-4CB7-8FEE-4E7E2272F3FE}" name="Table2" displayName="Table2" ref="A2:D11" totalsRowShown="0">
  <autoFilter ref="A2:D11" xr:uid="{32670BAD-22FA-4CB7-8FEE-4E7E2272F3FE}"/>
  <tableColumns count="4">
    <tableColumn id="1" xr3:uid="{DB4F22FD-AC58-464C-879D-2F9EC85F3EAE}" name="Stats Summary"/>
    <tableColumn id="2" xr3:uid="{4A5D78CA-A63B-4992-B4F3-AB8161A6E159}" name="BMI" dataDxfId="6"/>
    <tableColumn id="3" xr3:uid="{0FC04FDE-9F6B-4DFF-8064-373EB1F9A153}" name="Age"/>
    <tableColumn id="4" xr3:uid="{D0ACBEAD-41AF-4412-AA5D-55674325F768}" name="MIC"/>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2367FE-C675-4EB7-BD94-78F7F39A79C9}" name="Table6" displayName="Table6" ref="A1:E60" totalsRowShown="0">
  <autoFilter ref="A1:E60" xr:uid="{242367FE-C675-4EB7-BD94-78F7F39A79C9}"/>
  <tableColumns count="5">
    <tableColumn id="1" xr3:uid="{AE0431D0-71B2-4602-AA7E-513444A491EA}" name="Average of Medical Insurance Charges"/>
    <tableColumn id="2" xr3:uid="{834B4AF2-CF2D-4326-8A6A-162841FD9AF3}" name="Values"/>
    <tableColumn id="3" xr3:uid="{7B4C390C-E27D-4B16-A7C3-95698A54E788}" name="Forecast">
      <calculatedColumnFormula>_xlfn.FORECAST.ETS(A2,$B$2:$B$48,$A$2:$A$48,1,1)</calculatedColumnFormula>
    </tableColumn>
    <tableColumn id="4" xr3:uid="{D080DD29-7EB5-4CD6-84CC-B9E61162D445}" name="Lower Confidence Bound" dataDxfId="5">
      <calculatedColumnFormula>C2-_xlfn.FORECAST.ETS.CONFINT(A2,$B$2:$B$48,$A$2:$A$48,0.95,1,1)</calculatedColumnFormula>
    </tableColumn>
    <tableColumn id="5" xr3:uid="{56BF8814-DFEB-4E2B-80DB-8861068DEB19}" name="Upper Confidence Bound" dataDxfId="4">
      <calculatedColumnFormula>C2+_xlfn.FORECAST.ETS.CONFINT(A2,$B$2:$B$48,$A$2:$A$48,0.95,1,1)</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39"/>
  <sheetViews>
    <sheetView workbookViewId="0">
      <selection activeCell="I15" sqref="I15"/>
    </sheetView>
  </sheetViews>
  <sheetFormatPr defaultRowHeight="14.25" x14ac:dyDescent="0.25"/>
  <cols>
    <col min="1" max="2" width="13.28515625" customWidth="1"/>
    <col min="3" max="3" width="13.28515625" style="2" customWidth="1"/>
    <col min="4" max="4" width="13.28515625" style="5" customWidth="1"/>
    <col min="5" max="5" width="19.28515625" style="7" customWidth="1"/>
    <col min="6" max="6" width="15.85546875" customWidth="1"/>
    <col min="7" max="7" width="26.7109375" customWidth="1"/>
    <col min="8" max="8" width="7.85546875" customWidth="1"/>
    <col min="9" max="9" width="17" customWidth="1"/>
    <col min="10" max="10" width="16" customWidth="1"/>
    <col min="11" max="11" width="11.85546875" bestFit="1" customWidth="1"/>
    <col min="12" max="12" width="15.42578125" bestFit="1" customWidth="1"/>
  </cols>
  <sheetData>
    <row r="1" spans="1:8" ht="15.75" x14ac:dyDescent="0.25">
      <c r="A1" s="1" t="s">
        <v>3</v>
      </c>
      <c r="B1" s="1" t="s">
        <v>4</v>
      </c>
      <c r="C1" s="3" t="s">
        <v>5</v>
      </c>
      <c r="D1" s="4" t="s">
        <v>26</v>
      </c>
      <c r="E1" s="6" t="s">
        <v>6</v>
      </c>
      <c r="F1" s="1" t="s">
        <v>7</v>
      </c>
      <c r="G1" t="s">
        <v>2</v>
      </c>
    </row>
    <row r="2" spans="1:8" ht="15" x14ac:dyDescent="0.25">
      <c r="A2">
        <v>19</v>
      </c>
      <c r="B2" t="s">
        <v>24</v>
      </c>
      <c r="C2" s="2">
        <v>27.9</v>
      </c>
      <c r="D2" s="5">
        <v>0</v>
      </c>
      <c r="E2" s="7" t="s">
        <v>0</v>
      </c>
      <c r="F2" t="s">
        <v>20</v>
      </c>
      <c r="G2" s="16">
        <v>16884.923999999999</v>
      </c>
      <c r="H2" s="2"/>
    </row>
    <row r="3" spans="1:8" ht="15" x14ac:dyDescent="0.25">
      <c r="A3">
        <v>18</v>
      </c>
      <c r="B3" t="s">
        <v>25</v>
      </c>
      <c r="C3" s="2">
        <v>33.770000000000003</v>
      </c>
      <c r="D3" s="5">
        <v>1</v>
      </c>
      <c r="E3" s="7" t="s">
        <v>1</v>
      </c>
      <c r="F3" t="s">
        <v>21</v>
      </c>
      <c r="G3" s="16">
        <v>1725.5523000000001</v>
      </c>
      <c r="H3" s="2"/>
    </row>
    <row r="4" spans="1:8" ht="15" x14ac:dyDescent="0.25">
      <c r="A4">
        <v>28</v>
      </c>
      <c r="B4" t="s">
        <v>25</v>
      </c>
      <c r="C4" s="2">
        <v>33</v>
      </c>
      <c r="D4" s="5">
        <v>3</v>
      </c>
      <c r="E4" s="7" t="s">
        <v>1</v>
      </c>
      <c r="F4" t="s">
        <v>21</v>
      </c>
      <c r="G4" s="16">
        <v>4449.4620000000004</v>
      </c>
      <c r="H4" s="2"/>
    </row>
    <row r="5" spans="1:8" ht="15" x14ac:dyDescent="0.25">
      <c r="A5">
        <v>33</v>
      </c>
      <c r="B5" t="s">
        <v>25</v>
      </c>
      <c r="C5" s="2">
        <v>22.704999999999998</v>
      </c>
      <c r="D5" s="5">
        <v>0</v>
      </c>
      <c r="E5" s="7" t="s">
        <v>1</v>
      </c>
      <c r="F5" t="s">
        <v>22</v>
      </c>
      <c r="G5" s="16">
        <v>21984.47061</v>
      </c>
      <c r="H5" s="2"/>
    </row>
    <row r="6" spans="1:8" ht="15" x14ac:dyDescent="0.25">
      <c r="A6">
        <v>32</v>
      </c>
      <c r="B6" t="s">
        <v>25</v>
      </c>
      <c r="C6" s="2">
        <v>28.88</v>
      </c>
      <c r="D6" s="5">
        <v>0</v>
      </c>
      <c r="E6" s="7" t="s">
        <v>1</v>
      </c>
      <c r="F6" t="s">
        <v>22</v>
      </c>
      <c r="G6" s="16">
        <v>3866.8552</v>
      </c>
      <c r="H6" s="2"/>
    </row>
    <row r="7" spans="1:8" ht="15" x14ac:dyDescent="0.25">
      <c r="A7">
        <v>31</v>
      </c>
      <c r="B7" t="s">
        <v>24</v>
      </c>
      <c r="C7" s="2">
        <v>25.74</v>
      </c>
      <c r="D7" s="5">
        <v>0</v>
      </c>
      <c r="E7" s="7" t="s">
        <v>1</v>
      </c>
      <c r="F7" t="s">
        <v>21</v>
      </c>
      <c r="G7" s="16">
        <v>3756.6215999999999</v>
      </c>
      <c r="H7" s="2"/>
    </row>
    <row r="8" spans="1:8" ht="15" x14ac:dyDescent="0.25">
      <c r="A8">
        <v>46</v>
      </c>
      <c r="B8" t="s">
        <v>24</v>
      </c>
      <c r="C8" s="2">
        <v>33.44</v>
      </c>
      <c r="D8" s="5">
        <v>1</v>
      </c>
      <c r="E8" s="7" t="s">
        <v>1</v>
      </c>
      <c r="F8" t="s">
        <v>21</v>
      </c>
      <c r="G8" s="16">
        <v>8240.5895999999993</v>
      </c>
      <c r="H8" s="2"/>
    </row>
    <row r="9" spans="1:8" ht="15" x14ac:dyDescent="0.25">
      <c r="A9">
        <v>37</v>
      </c>
      <c r="B9" t="s">
        <v>24</v>
      </c>
      <c r="C9" s="2">
        <v>27.74</v>
      </c>
      <c r="D9" s="5">
        <v>3</v>
      </c>
      <c r="E9" s="7" t="s">
        <v>1</v>
      </c>
      <c r="F9" t="s">
        <v>22</v>
      </c>
      <c r="G9" s="16">
        <v>7281.5056000000004</v>
      </c>
      <c r="H9" s="2"/>
    </row>
    <row r="10" spans="1:8" ht="15" x14ac:dyDescent="0.25">
      <c r="A10">
        <v>37</v>
      </c>
      <c r="B10" t="s">
        <v>25</v>
      </c>
      <c r="C10" s="2">
        <v>29.83</v>
      </c>
      <c r="D10" s="5">
        <v>2</v>
      </c>
      <c r="E10" s="7" t="s">
        <v>1</v>
      </c>
      <c r="F10" t="s">
        <v>23</v>
      </c>
      <c r="G10" s="16">
        <v>6406.4107000000004</v>
      </c>
      <c r="H10" s="2"/>
    </row>
    <row r="11" spans="1:8" ht="15" x14ac:dyDescent="0.25">
      <c r="A11">
        <v>60</v>
      </c>
      <c r="B11" t="s">
        <v>24</v>
      </c>
      <c r="C11" s="2">
        <v>25.84</v>
      </c>
      <c r="D11" s="5">
        <v>0</v>
      </c>
      <c r="E11" s="7" t="s">
        <v>1</v>
      </c>
      <c r="F11" t="s">
        <v>22</v>
      </c>
      <c r="G11" s="16">
        <v>28923.136920000001</v>
      </c>
      <c r="H11" s="2"/>
    </row>
    <row r="12" spans="1:8" ht="15" x14ac:dyDescent="0.25">
      <c r="A12">
        <v>25</v>
      </c>
      <c r="B12" t="s">
        <v>25</v>
      </c>
      <c r="C12" s="2">
        <v>26.22</v>
      </c>
      <c r="D12" s="5">
        <v>0</v>
      </c>
      <c r="E12" s="7" t="s">
        <v>1</v>
      </c>
      <c r="F12" t="s">
        <v>23</v>
      </c>
      <c r="G12" s="16">
        <v>2721.3208</v>
      </c>
      <c r="H12" s="2"/>
    </row>
    <row r="13" spans="1:8" ht="15" x14ac:dyDescent="0.25">
      <c r="A13">
        <v>62</v>
      </c>
      <c r="B13" t="s">
        <v>24</v>
      </c>
      <c r="C13" s="2">
        <v>26.29</v>
      </c>
      <c r="D13" s="5">
        <v>0</v>
      </c>
      <c r="E13" s="7" t="s">
        <v>0</v>
      </c>
      <c r="F13" t="s">
        <v>21</v>
      </c>
      <c r="G13" s="16">
        <v>27808.7251</v>
      </c>
      <c r="H13" s="2"/>
    </row>
    <row r="14" spans="1:8" ht="15" x14ac:dyDescent="0.25">
      <c r="A14">
        <v>23</v>
      </c>
      <c r="B14" t="s">
        <v>25</v>
      </c>
      <c r="C14" s="2">
        <v>34.4</v>
      </c>
      <c r="D14" s="5">
        <v>0</v>
      </c>
      <c r="E14" s="7" t="s">
        <v>1</v>
      </c>
      <c r="F14" t="s">
        <v>20</v>
      </c>
      <c r="G14" s="16">
        <v>1826.8430000000001</v>
      </c>
      <c r="H14" s="2"/>
    </row>
    <row r="15" spans="1:8" ht="15" x14ac:dyDescent="0.25">
      <c r="A15">
        <v>56</v>
      </c>
      <c r="B15" t="s">
        <v>24</v>
      </c>
      <c r="C15" s="2">
        <v>39.82</v>
      </c>
      <c r="D15" s="5">
        <v>0</v>
      </c>
      <c r="E15" s="7" t="s">
        <v>1</v>
      </c>
      <c r="F15" t="s">
        <v>21</v>
      </c>
      <c r="G15" s="16">
        <v>11090.7178</v>
      </c>
      <c r="H15" s="2"/>
    </row>
    <row r="16" spans="1:8" ht="15" x14ac:dyDescent="0.25">
      <c r="A16">
        <v>27</v>
      </c>
      <c r="B16" t="s">
        <v>25</v>
      </c>
      <c r="C16" s="2">
        <v>42.13</v>
      </c>
      <c r="D16" s="5">
        <v>0</v>
      </c>
      <c r="E16" s="7" t="s">
        <v>0</v>
      </c>
      <c r="F16" t="s">
        <v>21</v>
      </c>
      <c r="G16" s="16">
        <v>39611.757700000002</v>
      </c>
      <c r="H16" s="2"/>
    </row>
    <row r="17" spans="1:8" ht="15" x14ac:dyDescent="0.25">
      <c r="A17">
        <v>19</v>
      </c>
      <c r="B17" t="s">
        <v>25</v>
      </c>
      <c r="C17" s="2">
        <v>24.6</v>
      </c>
      <c r="D17" s="5">
        <v>1</v>
      </c>
      <c r="E17" s="7" t="s">
        <v>1</v>
      </c>
      <c r="F17" t="s">
        <v>20</v>
      </c>
      <c r="G17" s="16">
        <v>1837.2370000000001</v>
      </c>
      <c r="H17" s="2"/>
    </row>
    <row r="18" spans="1:8" ht="15" x14ac:dyDescent="0.25">
      <c r="A18">
        <v>52</v>
      </c>
      <c r="B18" t="s">
        <v>24</v>
      </c>
      <c r="C18" s="2">
        <v>30.78</v>
      </c>
      <c r="D18" s="5">
        <v>1</v>
      </c>
      <c r="E18" s="7" t="s">
        <v>1</v>
      </c>
      <c r="F18" t="s">
        <v>23</v>
      </c>
      <c r="G18" s="16">
        <v>10797.3362</v>
      </c>
      <c r="H18" s="2"/>
    </row>
    <row r="19" spans="1:8" ht="15" x14ac:dyDescent="0.25">
      <c r="A19">
        <v>23</v>
      </c>
      <c r="B19" t="s">
        <v>25</v>
      </c>
      <c r="C19" s="2">
        <v>23.844999999999999</v>
      </c>
      <c r="D19" s="5">
        <v>0</v>
      </c>
      <c r="E19" s="7" t="s">
        <v>1</v>
      </c>
      <c r="F19" t="s">
        <v>23</v>
      </c>
      <c r="G19" s="16">
        <v>2395.17155</v>
      </c>
      <c r="H19" s="2"/>
    </row>
    <row r="20" spans="1:8" ht="15" x14ac:dyDescent="0.25">
      <c r="A20">
        <v>56</v>
      </c>
      <c r="B20" t="s">
        <v>25</v>
      </c>
      <c r="C20" s="2">
        <v>40.299999999999997</v>
      </c>
      <c r="D20" s="5">
        <v>0</v>
      </c>
      <c r="E20" s="7" t="s">
        <v>1</v>
      </c>
      <c r="F20" t="s">
        <v>20</v>
      </c>
      <c r="G20" s="16">
        <v>10602.385</v>
      </c>
      <c r="H20" s="2"/>
    </row>
    <row r="21" spans="1:8" ht="15" x14ac:dyDescent="0.25">
      <c r="A21">
        <v>30</v>
      </c>
      <c r="B21" t="s">
        <v>25</v>
      </c>
      <c r="C21" s="2">
        <v>35.299999999999997</v>
      </c>
      <c r="D21" s="5">
        <v>0</v>
      </c>
      <c r="E21" s="7" t="s">
        <v>0</v>
      </c>
      <c r="F21" t="s">
        <v>20</v>
      </c>
      <c r="G21" s="16">
        <v>36837.466999999997</v>
      </c>
      <c r="H21" s="2"/>
    </row>
    <row r="22" spans="1:8" ht="15" x14ac:dyDescent="0.25">
      <c r="A22">
        <v>60</v>
      </c>
      <c r="B22" t="s">
        <v>24</v>
      </c>
      <c r="C22" s="2">
        <v>36.005000000000003</v>
      </c>
      <c r="D22" s="5">
        <v>0</v>
      </c>
      <c r="E22" s="7" t="s">
        <v>1</v>
      </c>
      <c r="F22" t="s">
        <v>23</v>
      </c>
      <c r="G22" s="16">
        <v>13228.846949999999</v>
      </c>
      <c r="H22" s="2"/>
    </row>
    <row r="23" spans="1:8" ht="15" x14ac:dyDescent="0.25">
      <c r="A23">
        <v>30</v>
      </c>
      <c r="B23" t="s">
        <v>24</v>
      </c>
      <c r="C23" s="2">
        <v>32.4</v>
      </c>
      <c r="D23" s="5">
        <v>1</v>
      </c>
      <c r="E23" s="7" t="s">
        <v>1</v>
      </c>
      <c r="F23" t="s">
        <v>20</v>
      </c>
      <c r="G23" s="16">
        <v>4149.7359999999999</v>
      </c>
      <c r="H23" s="2"/>
    </row>
    <row r="24" spans="1:8" ht="15" x14ac:dyDescent="0.25">
      <c r="A24">
        <v>18</v>
      </c>
      <c r="B24" t="s">
        <v>25</v>
      </c>
      <c r="C24" s="2">
        <v>34.1</v>
      </c>
      <c r="D24" s="5">
        <v>0</v>
      </c>
      <c r="E24" s="7" t="s">
        <v>1</v>
      </c>
      <c r="F24" t="s">
        <v>21</v>
      </c>
      <c r="G24" s="16">
        <v>1137.011</v>
      </c>
      <c r="H24" s="2"/>
    </row>
    <row r="25" spans="1:8" ht="15" x14ac:dyDescent="0.25">
      <c r="A25">
        <v>34</v>
      </c>
      <c r="B25" t="s">
        <v>24</v>
      </c>
      <c r="C25" s="2">
        <v>31.92</v>
      </c>
      <c r="D25" s="5">
        <v>1</v>
      </c>
      <c r="E25" s="7" t="s">
        <v>0</v>
      </c>
      <c r="F25" t="s">
        <v>23</v>
      </c>
      <c r="G25" s="16">
        <v>37701.876799999998</v>
      </c>
      <c r="H25" s="2"/>
    </row>
    <row r="26" spans="1:8" ht="15" x14ac:dyDescent="0.25">
      <c r="A26">
        <v>37</v>
      </c>
      <c r="B26" t="s">
        <v>25</v>
      </c>
      <c r="C26" s="2">
        <v>28.024999999999999</v>
      </c>
      <c r="D26" s="5">
        <v>2</v>
      </c>
      <c r="E26" s="7" t="s">
        <v>1</v>
      </c>
      <c r="F26" t="s">
        <v>22</v>
      </c>
      <c r="G26" s="16">
        <v>6203.90175</v>
      </c>
      <c r="H26" s="2"/>
    </row>
    <row r="27" spans="1:8" ht="15" x14ac:dyDescent="0.25">
      <c r="A27">
        <v>59</v>
      </c>
      <c r="B27" t="s">
        <v>24</v>
      </c>
      <c r="C27" s="2">
        <v>27.72</v>
      </c>
      <c r="D27" s="5">
        <v>3</v>
      </c>
      <c r="E27" s="7" t="s">
        <v>1</v>
      </c>
      <c r="F27" t="s">
        <v>21</v>
      </c>
      <c r="G27" s="16">
        <v>14001.1338</v>
      </c>
      <c r="H27" s="2"/>
    </row>
    <row r="28" spans="1:8" ht="15" x14ac:dyDescent="0.25">
      <c r="A28">
        <v>63</v>
      </c>
      <c r="B28" t="s">
        <v>24</v>
      </c>
      <c r="C28" s="2">
        <v>23.085000000000001</v>
      </c>
      <c r="D28" s="5">
        <v>0</v>
      </c>
      <c r="E28" s="7" t="s">
        <v>1</v>
      </c>
      <c r="F28" t="s">
        <v>23</v>
      </c>
      <c r="G28" s="16">
        <v>14451.835150000001</v>
      </c>
      <c r="H28" s="2"/>
    </row>
    <row r="29" spans="1:8" ht="15" x14ac:dyDescent="0.25">
      <c r="A29">
        <v>55</v>
      </c>
      <c r="B29" t="s">
        <v>24</v>
      </c>
      <c r="C29" s="2">
        <v>32.774999999999999</v>
      </c>
      <c r="D29" s="5">
        <v>2</v>
      </c>
      <c r="E29" s="7" t="s">
        <v>1</v>
      </c>
      <c r="F29" t="s">
        <v>22</v>
      </c>
      <c r="G29" s="16">
        <v>12268.632250000001</v>
      </c>
      <c r="H29" s="2"/>
    </row>
    <row r="30" spans="1:8" ht="15" x14ac:dyDescent="0.25">
      <c r="A30">
        <v>23</v>
      </c>
      <c r="B30" t="s">
        <v>25</v>
      </c>
      <c r="C30" s="2">
        <v>17.385000000000002</v>
      </c>
      <c r="D30" s="5">
        <v>1</v>
      </c>
      <c r="E30" s="7" t="s">
        <v>1</v>
      </c>
      <c r="F30" t="s">
        <v>22</v>
      </c>
      <c r="G30" s="16">
        <v>2775.1921499999999</v>
      </c>
      <c r="H30" s="2"/>
    </row>
    <row r="31" spans="1:8" ht="15" x14ac:dyDescent="0.25">
      <c r="A31">
        <v>31</v>
      </c>
      <c r="B31" t="s">
        <v>25</v>
      </c>
      <c r="C31" s="2">
        <v>36.299999999999997</v>
      </c>
      <c r="D31" s="5">
        <v>2</v>
      </c>
      <c r="E31" s="7" t="s">
        <v>0</v>
      </c>
      <c r="F31" t="s">
        <v>20</v>
      </c>
      <c r="G31" s="16">
        <v>38711</v>
      </c>
      <c r="H31" s="2"/>
    </row>
    <row r="32" spans="1:8" ht="15" x14ac:dyDescent="0.25">
      <c r="A32">
        <v>22</v>
      </c>
      <c r="B32" t="s">
        <v>25</v>
      </c>
      <c r="C32" s="2">
        <v>35.6</v>
      </c>
      <c r="D32" s="5">
        <v>0</v>
      </c>
      <c r="E32" s="7" t="s">
        <v>0</v>
      </c>
      <c r="F32" t="s">
        <v>20</v>
      </c>
      <c r="G32" s="16">
        <v>35585.576000000001</v>
      </c>
      <c r="H32" s="2"/>
    </row>
    <row r="33" spans="1:8" ht="15" x14ac:dyDescent="0.25">
      <c r="A33">
        <v>18</v>
      </c>
      <c r="B33" t="s">
        <v>24</v>
      </c>
      <c r="C33" s="2">
        <v>26.315000000000001</v>
      </c>
      <c r="D33" s="5">
        <v>0</v>
      </c>
      <c r="E33" s="7" t="s">
        <v>1</v>
      </c>
      <c r="F33" t="s">
        <v>23</v>
      </c>
      <c r="G33" s="16">
        <v>2198.1898500000002</v>
      </c>
      <c r="H33" s="2"/>
    </row>
    <row r="34" spans="1:8" ht="15" x14ac:dyDescent="0.25">
      <c r="A34">
        <v>19</v>
      </c>
      <c r="B34" t="s">
        <v>24</v>
      </c>
      <c r="C34" s="2">
        <v>28.6</v>
      </c>
      <c r="D34" s="5">
        <v>5</v>
      </c>
      <c r="E34" s="7" t="s">
        <v>1</v>
      </c>
      <c r="F34" t="s">
        <v>20</v>
      </c>
      <c r="G34" s="16">
        <v>4687.7969999999996</v>
      </c>
      <c r="H34" s="2"/>
    </row>
    <row r="35" spans="1:8" ht="15" x14ac:dyDescent="0.25">
      <c r="A35">
        <v>63</v>
      </c>
      <c r="B35" t="s">
        <v>25</v>
      </c>
      <c r="C35" s="2">
        <v>28.31</v>
      </c>
      <c r="D35" s="5">
        <v>0</v>
      </c>
      <c r="E35" s="7" t="s">
        <v>1</v>
      </c>
      <c r="F35" t="s">
        <v>22</v>
      </c>
      <c r="G35" s="16">
        <v>13770.097900000001</v>
      </c>
      <c r="H35" s="2"/>
    </row>
    <row r="36" spans="1:8" ht="15" x14ac:dyDescent="0.25">
      <c r="A36">
        <v>28</v>
      </c>
      <c r="B36" t="s">
        <v>25</v>
      </c>
      <c r="C36" s="2">
        <v>36.4</v>
      </c>
      <c r="D36" s="5">
        <v>1</v>
      </c>
      <c r="E36" s="7" t="s">
        <v>0</v>
      </c>
      <c r="F36" t="s">
        <v>20</v>
      </c>
      <c r="G36" s="16">
        <v>51194.559139999998</v>
      </c>
      <c r="H36" s="2"/>
    </row>
    <row r="37" spans="1:8" ht="15" x14ac:dyDescent="0.25">
      <c r="A37">
        <v>19</v>
      </c>
      <c r="B37" t="s">
        <v>25</v>
      </c>
      <c r="C37" s="2">
        <v>20.425000000000001</v>
      </c>
      <c r="D37" s="5">
        <v>0</v>
      </c>
      <c r="E37" s="7" t="s">
        <v>1</v>
      </c>
      <c r="F37" t="s">
        <v>22</v>
      </c>
      <c r="G37" s="16">
        <v>1625.4337499999999</v>
      </c>
      <c r="H37" s="2"/>
    </row>
    <row r="38" spans="1:8" ht="15" x14ac:dyDescent="0.25">
      <c r="A38">
        <v>62</v>
      </c>
      <c r="B38" t="s">
        <v>24</v>
      </c>
      <c r="C38" s="2">
        <v>32.965000000000003</v>
      </c>
      <c r="D38" s="5">
        <v>3</v>
      </c>
      <c r="E38" s="7" t="s">
        <v>1</v>
      </c>
      <c r="F38" t="s">
        <v>22</v>
      </c>
      <c r="G38" s="16">
        <v>15612.19335</v>
      </c>
      <c r="H38" s="2"/>
    </row>
    <row r="39" spans="1:8" ht="15" x14ac:dyDescent="0.25">
      <c r="A39">
        <v>26</v>
      </c>
      <c r="B39" t="s">
        <v>25</v>
      </c>
      <c r="C39" s="2">
        <v>20.8</v>
      </c>
      <c r="D39" s="5">
        <v>0</v>
      </c>
      <c r="E39" s="7" t="s">
        <v>1</v>
      </c>
      <c r="F39" t="s">
        <v>20</v>
      </c>
      <c r="G39" s="16">
        <v>2302.3000000000002</v>
      </c>
      <c r="H39" s="2"/>
    </row>
    <row r="40" spans="1:8" ht="15" x14ac:dyDescent="0.25">
      <c r="A40">
        <v>35</v>
      </c>
      <c r="B40" t="s">
        <v>25</v>
      </c>
      <c r="C40" s="2">
        <v>36.67</v>
      </c>
      <c r="D40" s="5">
        <v>1</v>
      </c>
      <c r="E40" s="7" t="s">
        <v>0</v>
      </c>
      <c r="F40" t="s">
        <v>23</v>
      </c>
      <c r="G40" s="16">
        <v>39774.276299999998</v>
      </c>
      <c r="H40" s="2"/>
    </row>
    <row r="41" spans="1:8" ht="15" x14ac:dyDescent="0.25">
      <c r="A41">
        <v>60</v>
      </c>
      <c r="B41" t="s">
        <v>25</v>
      </c>
      <c r="C41" s="2">
        <v>39.9</v>
      </c>
      <c r="D41" s="5">
        <v>0</v>
      </c>
      <c r="E41" s="7" t="s">
        <v>0</v>
      </c>
      <c r="F41" t="s">
        <v>20</v>
      </c>
      <c r="G41" s="16">
        <v>48173.360999999997</v>
      </c>
      <c r="H41" s="2"/>
    </row>
    <row r="42" spans="1:8" ht="15" x14ac:dyDescent="0.25">
      <c r="A42">
        <v>24</v>
      </c>
      <c r="B42" t="s">
        <v>24</v>
      </c>
      <c r="C42" s="2">
        <v>26.6</v>
      </c>
      <c r="D42" s="5">
        <v>0</v>
      </c>
      <c r="E42" s="7" t="s">
        <v>1</v>
      </c>
      <c r="F42" t="s">
        <v>23</v>
      </c>
      <c r="G42" s="16">
        <v>3046.0619999999999</v>
      </c>
      <c r="H42" s="2"/>
    </row>
    <row r="43" spans="1:8" ht="15" x14ac:dyDescent="0.25">
      <c r="A43">
        <v>31</v>
      </c>
      <c r="B43" t="s">
        <v>24</v>
      </c>
      <c r="C43" s="2">
        <v>36.630000000000003</v>
      </c>
      <c r="D43" s="5">
        <v>2</v>
      </c>
      <c r="E43" s="7" t="s">
        <v>1</v>
      </c>
      <c r="F43" t="s">
        <v>21</v>
      </c>
      <c r="G43" s="16">
        <v>4949.7587000000003</v>
      </c>
      <c r="H43" s="2"/>
    </row>
    <row r="44" spans="1:8" ht="15" x14ac:dyDescent="0.25">
      <c r="A44">
        <v>41</v>
      </c>
      <c r="B44" t="s">
        <v>25</v>
      </c>
      <c r="C44" s="2">
        <v>21.78</v>
      </c>
      <c r="D44" s="5">
        <v>1</v>
      </c>
      <c r="E44" s="7" t="s">
        <v>1</v>
      </c>
      <c r="F44" t="s">
        <v>21</v>
      </c>
      <c r="G44" s="16">
        <v>6272.4772000000003</v>
      </c>
      <c r="H44" s="2"/>
    </row>
    <row r="45" spans="1:8" ht="15" x14ac:dyDescent="0.25">
      <c r="A45">
        <v>37</v>
      </c>
      <c r="B45" t="s">
        <v>24</v>
      </c>
      <c r="C45" s="2">
        <v>30.8</v>
      </c>
      <c r="D45" s="5">
        <v>2</v>
      </c>
      <c r="E45" s="7" t="s">
        <v>1</v>
      </c>
      <c r="F45" t="s">
        <v>21</v>
      </c>
      <c r="G45" s="16">
        <v>6313.759</v>
      </c>
      <c r="H45" s="2"/>
    </row>
    <row r="46" spans="1:8" ht="15" x14ac:dyDescent="0.25">
      <c r="A46">
        <v>38</v>
      </c>
      <c r="B46" t="s">
        <v>25</v>
      </c>
      <c r="C46" s="2">
        <v>37.049999999999997</v>
      </c>
      <c r="D46" s="5">
        <v>1</v>
      </c>
      <c r="E46" s="7" t="s">
        <v>1</v>
      </c>
      <c r="F46" t="s">
        <v>23</v>
      </c>
      <c r="G46" s="16">
        <v>6079.6715000000004</v>
      </c>
      <c r="H46" s="2"/>
    </row>
    <row r="47" spans="1:8" ht="15" x14ac:dyDescent="0.25">
      <c r="A47">
        <v>55</v>
      </c>
      <c r="B47" t="s">
        <v>25</v>
      </c>
      <c r="C47" s="2">
        <v>37.299999999999997</v>
      </c>
      <c r="D47" s="5">
        <v>0</v>
      </c>
      <c r="E47" s="7" t="s">
        <v>1</v>
      </c>
      <c r="F47" t="s">
        <v>20</v>
      </c>
      <c r="G47" s="16">
        <v>20630.283510000001</v>
      </c>
      <c r="H47" s="2"/>
    </row>
    <row r="48" spans="1:8" ht="15" x14ac:dyDescent="0.25">
      <c r="A48">
        <v>18</v>
      </c>
      <c r="B48" t="s">
        <v>24</v>
      </c>
      <c r="C48" s="2">
        <v>38.664999999999999</v>
      </c>
      <c r="D48" s="5">
        <v>2</v>
      </c>
      <c r="E48" s="7" t="s">
        <v>1</v>
      </c>
      <c r="F48" t="s">
        <v>23</v>
      </c>
      <c r="G48" s="16">
        <v>3393.35635</v>
      </c>
      <c r="H48" s="2"/>
    </row>
    <row r="49" spans="1:8" ht="15" x14ac:dyDescent="0.25">
      <c r="A49">
        <v>28</v>
      </c>
      <c r="B49" t="s">
        <v>24</v>
      </c>
      <c r="C49" s="2">
        <v>34.770000000000003</v>
      </c>
      <c r="D49" s="5">
        <v>0</v>
      </c>
      <c r="E49" s="7" t="s">
        <v>1</v>
      </c>
      <c r="F49" t="s">
        <v>22</v>
      </c>
      <c r="G49" s="16">
        <v>3556.9223000000002</v>
      </c>
      <c r="H49" s="2"/>
    </row>
    <row r="50" spans="1:8" ht="15" x14ac:dyDescent="0.25">
      <c r="A50">
        <v>60</v>
      </c>
      <c r="B50" t="s">
        <v>24</v>
      </c>
      <c r="C50" s="2">
        <v>24.53</v>
      </c>
      <c r="D50" s="5">
        <v>0</v>
      </c>
      <c r="E50" s="7" t="s">
        <v>1</v>
      </c>
      <c r="F50" t="s">
        <v>21</v>
      </c>
      <c r="G50" s="16">
        <v>12629.896699999999</v>
      </c>
      <c r="H50" s="2"/>
    </row>
    <row r="51" spans="1:8" ht="15" x14ac:dyDescent="0.25">
      <c r="A51">
        <v>36</v>
      </c>
      <c r="B51" t="s">
        <v>25</v>
      </c>
      <c r="C51" s="2">
        <v>35.200000000000003</v>
      </c>
      <c r="D51" s="5">
        <v>1</v>
      </c>
      <c r="E51" s="7" t="s">
        <v>0</v>
      </c>
      <c r="F51" t="s">
        <v>21</v>
      </c>
      <c r="G51" s="16">
        <v>38709.175999999999</v>
      </c>
      <c r="H51" s="2"/>
    </row>
    <row r="52" spans="1:8" ht="15" x14ac:dyDescent="0.25">
      <c r="A52">
        <v>18</v>
      </c>
      <c r="B52" t="s">
        <v>24</v>
      </c>
      <c r="C52" s="2">
        <v>35.625</v>
      </c>
      <c r="D52" s="5">
        <v>0</v>
      </c>
      <c r="E52" s="7" t="s">
        <v>1</v>
      </c>
      <c r="F52" t="s">
        <v>23</v>
      </c>
      <c r="G52" s="16">
        <v>2211.1307499999998</v>
      </c>
      <c r="H52" s="2"/>
    </row>
    <row r="53" spans="1:8" ht="15" x14ac:dyDescent="0.25">
      <c r="A53">
        <v>21</v>
      </c>
      <c r="B53" t="s">
        <v>24</v>
      </c>
      <c r="C53" s="2">
        <v>33.630000000000003</v>
      </c>
      <c r="D53" s="5">
        <v>2</v>
      </c>
      <c r="E53" s="7" t="s">
        <v>1</v>
      </c>
      <c r="F53" t="s">
        <v>22</v>
      </c>
      <c r="G53" s="16">
        <v>3579.8287</v>
      </c>
      <c r="H53" s="2"/>
    </row>
    <row r="54" spans="1:8" ht="15" x14ac:dyDescent="0.25">
      <c r="A54">
        <v>48</v>
      </c>
      <c r="B54" t="s">
        <v>25</v>
      </c>
      <c r="C54" s="2">
        <v>28</v>
      </c>
      <c r="D54" s="5">
        <v>1</v>
      </c>
      <c r="E54" s="7" t="s">
        <v>0</v>
      </c>
      <c r="F54" t="s">
        <v>20</v>
      </c>
      <c r="G54" s="16">
        <v>23568.272000000001</v>
      </c>
      <c r="H54" s="2"/>
    </row>
    <row r="55" spans="1:8" ht="15" x14ac:dyDescent="0.25">
      <c r="A55">
        <v>36</v>
      </c>
      <c r="B55" t="s">
        <v>25</v>
      </c>
      <c r="C55" s="2">
        <v>34.43</v>
      </c>
      <c r="D55" s="5">
        <v>0</v>
      </c>
      <c r="E55" s="7" t="s">
        <v>0</v>
      </c>
      <c r="F55" t="s">
        <v>21</v>
      </c>
      <c r="G55" s="16">
        <v>37742.575700000001</v>
      </c>
      <c r="H55" s="2"/>
    </row>
    <row r="56" spans="1:8" ht="15" x14ac:dyDescent="0.25">
      <c r="A56">
        <v>40</v>
      </c>
      <c r="B56" t="s">
        <v>24</v>
      </c>
      <c r="C56" s="2">
        <v>28.69</v>
      </c>
      <c r="D56" s="5">
        <v>3</v>
      </c>
      <c r="E56" s="7" t="s">
        <v>1</v>
      </c>
      <c r="F56" t="s">
        <v>22</v>
      </c>
      <c r="G56" s="16">
        <v>8059.6791000000003</v>
      </c>
      <c r="H56" s="2"/>
    </row>
    <row r="57" spans="1:8" ht="15" x14ac:dyDescent="0.25">
      <c r="A57">
        <v>58</v>
      </c>
      <c r="B57" t="s">
        <v>25</v>
      </c>
      <c r="C57" s="2">
        <v>36.954999999999998</v>
      </c>
      <c r="D57" s="5">
        <v>2</v>
      </c>
      <c r="E57" s="7" t="s">
        <v>0</v>
      </c>
      <c r="F57" t="s">
        <v>22</v>
      </c>
      <c r="G57" s="16">
        <v>47496.494449999998</v>
      </c>
      <c r="H57" s="2"/>
    </row>
    <row r="58" spans="1:8" ht="15" x14ac:dyDescent="0.25">
      <c r="A58">
        <v>58</v>
      </c>
      <c r="B58" t="s">
        <v>24</v>
      </c>
      <c r="C58" s="2">
        <v>31.824999999999999</v>
      </c>
      <c r="D58" s="5">
        <v>2</v>
      </c>
      <c r="E58" s="7" t="s">
        <v>1</v>
      </c>
      <c r="F58" t="s">
        <v>23</v>
      </c>
      <c r="G58" s="16">
        <v>13607.36875</v>
      </c>
      <c r="H58" s="2"/>
    </row>
    <row r="59" spans="1:8" ht="15" x14ac:dyDescent="0.25">
      <c r="A59">
        <v>18</v>
      </c>
      <c r="B59" t="s">
        <v>25</v>
      </c>
      <c r="C59" s="2">
        <v>31.68</v>
      </c>
      <c r="D59" s="5">
        <v>2</v>
      </c>
      <c r="E59" s="7" t="s">
        <v>0</v>
      </c>
      <c r="F59" t="s">
        <v>21</v>
      </c>
      <c r="G59" s="16">
        <v>34303.167200000004</v>
      </c>
      <c r="H59" s="2"/>
    </row>
    <row r="60" spans="1:8" ht="15" x14ac:dyDescent="0.25">
      <c r="A60">
        <v>53</v>
      </c>
      <c r="B60" t="s">
        <v>24</v>
      </c>
      <c r="C60" s="2">
        <v>22.88</v>
      </c>
      <c r="D60" s="5">
        <v>1</v>
      </c>
      <c r="E60" s="7" t="s">
        <v>0</v>
      </c>
      <c r="F60" t="s">
        <v>21</v>
      </c>
      <c r="G60" s="16">
        <v>23244.790199999999</v>
      </c>
      <c r="H60" s="2"/>
    </row>
    <row r="61" spans="1:8" ht="15" x14ac:dyDescent="0.25">
      <c r="A61">
        <v>34</v>
      </c>
      <c r="B61" t="s">
        <v>24</v>
      </c>
      <c r="C61" s="2">
        <v>37.335000000000001</v>
      </c>
      <c r="D61" s="5">
        <v>2</v>
      </c>
      <c r="E61" s="7" t="s">
        <v>1</v>
      </c>
      <c r="F61" t="s">
        <v>22</v>
      </c>
      <c r="G61" s="16">
        <v>5989.5236500000001</v>
      </c>
      <c r="H61" s="2"/>
    </row>
    <row r="62" spans="1:8" ht="15" x14ac:dyDescent="0.25">
      <c r="A62">
        <v>43</v>
      </c>
      <c r="B62" t="s">
        <v>25</v>
      </c>
      <c r="C62" s="2">
        <v>27.36</v>
      </c>
      <c r="D62" s="5">
        <v>3</v>
      </c>
      <c r="E62" s="7" t="s">
        <v>1</v>
      </c>
      <c r="F62" t="s">
        <v>23</v>
      </c>
      <c r="G62" s="16">
        <v>8606.2173999999995</v>
      </c>
      <c r="H62" s="2"/>
    </row>
    <row r="63" spans="1:8" ht="15" x14ac:dyDescent="0.25">
      <c r="A63">
        <v>25</v>
      </c>
      <c r="B63" t="s">
        <v>25</v>
      </c>
      <c r="C63" s="2">
        <v>33.659999999999997</v>
      </c>
      <c r="D63" s="5">
        <v>4</v>
      </c>
      <c r="E63" s="7" t="s">
        <v>1</v>
      </c>
      <c r="F63" t="s">
        <v>21</v>
      </c>
      <c r="G63" s="16">
        <v>4504.6624000000002</v>
      </c>
      <c r="H63" s="2"/>
    </row>
    <row r="64" spans="1:8" ht="15" x14ac:dyDescent="0.25">
      <c r="A64">
        <v>64</v>
      </c>
      <c r="B64" t="s">
        <v>25</v>
      </c>
      <c r="C64" s="2">
        <v>24.7</v>
      </c>
      <c r="D64" s="5">
        <v>1</v>
      </c>
      <c r="E64" s="7" t="s">
        <v>1</v>
      </c>
      <c r="F64" t="s">
        <v>22</v>
      </c>
      <c r="G64" s="16">
        <v>30166.618170000002</v>
      </c>
      <c r="H64" s="2"/>
    </row>
    <row r="65" spans="1:8" ht="15" x14ac:dyDescent="0.25">
      <c r="A65">
        <v>28</v>
      </c>
      <c r="B65" t="s">
        <v>24</v>
      </c>
      <c r="C65" s="2">
        <v>25.934999999999999</v>
      </c>
      <c r="D65" s="5">
        <v>1</v>
      </c>
      <c r="E65" s="7" t="s">
        <v>1</v>
      </c>
      <c r="F65" t="s">
        <v>22</v>
      </c>
      <c r="G65" s="16">
        <v>4133.6416499999996</v>
      </c>
      <c r="H65" s="2"/>
    </row>
    <row r="66" spans="1:8" ht="15" x14ac:dyDescent="0.25">
      <c r="A66">
        <v>20</v>
      </c>
      <c r="B66" t="s">
        <v>24</v>
      </c>
      <c r="C66" s="2">
        <v>22.42</v>
      </c>
      <c r="D66" s="5">
        <v>0</v>
      </c>
      <c r="E66" s="7" t="s">
        <v>0</v>
      </c>
      <c r="F66" t="s">
        <v>22</v>
      </c>
      <c r="G66" s="16">
        <v>14711.7438</v>
      </c>
      <c r="H66" s="2"/>
    </row>
    <row r="67" spans="1:8" ht="15" x14ac:dyDescent="0.25">
      <c r="A67">
        <v>19</v>
      </c>
      <c r="B67" t="s">
        <v>24</v>
      </c>
      <c r="C67" s="2">
        <v>28.9</v>
      </c>
      <c r="D67" s="5">
        <v>0</v>
      </c>
      <c r="E67" s="7" t="s">
        <v>1</v>
      </c>
      <c r="F67" t="s">
        <v>20</v>
      </c>
      <c r="G67" s="16">
        <v>1743.2139999999999</v>
      </c>
      <c r="H67" s="2"/>
    </row>
    <row r="68" spans="1:8" ht="15" x14ac:dyDescent="0.25">
      <c r="A68">
        <v>61</v>
      </c>
      <c r="B68" t="s">
        <v>24</v>
      </c>
      <c r="C68" s="2">
        <v>39.1</v>
      </c>
      <c r="D68" s="5">
        <v>2</v>
      </c>
      <c r="E68" s="7" t="s">
        <v>1</v>
      </c>
      <c r="F68" t="s">
        <v>20</v>
      </c>
      <c r="G68" s="16">
        <v>14235.072</v>
      </c>
      <c r="H68" s="2"/>
    </row>
    <row r="69" spans="1:8" ht="15" x14ac:dyDescent="0.25">
      <c r="A69">
        <v>40</v>
      </c>
      <c r="B69" t="s">
        <v>25</v>
      </c>
      <c r="C69" s="2">
        <v>26.315000000000001</v>
      </c>
      <c r="D69" s="5">
        <v>1</v>
      </c>
      <c r="E69" s="7" t="s">
        <v>1</v>
      </c>
      <c r="F69" t="s">
        <v>22</v>
      </c>
      <c r="G69" s="16">
        <v>6389.3778499999999</v>
      </c>
      <c r="H69" s="2"/>
    </row>
    <row r="70" spans="1:8" ht="15" x14ac:dyDescent="0.25">
      <c r="A70">
        <v>40</v>
      </c>
      <c r="B70" t="s">
        <v>24</v>
      </c>
      <c r="C70" s="2">
        <v>36.19</v>
      </c>
      <c r="D70" s="5">
        <v>0</v>
      </c>
      <c r="E70" s="7" t="s">
        <v>1</v>
      </c>
      <c r="F70" t="s">
        <v>21</v>
      </c>
      <c r="G70" s="16">
        <v>5920.1040999999996</v>
      </c>
      <c r="H70" s="2"/>
    </row>
    <row r="71" spans="1:8" ht="15" x14ac:dyDescent="0.25">
      <c r="A71">
        <v>28</v>
      </c>
      <c r="B71" t="s">
        <v>25</v>
      </c>
      <c r="C71" s="2">
        <v>23.98</v>
      </c>
      <c r="D71" s="5">
        <v>3</v>
      </c>
      <c r="E71" s="7" t="s">
        <v>0</v>
      </c>
      <c r="F71" t="s">
        <v>21</v>
      </c>
      <c r="G71" s="16">
        <v>17663.144199999999</v>
      </c>
      <c r="H71" s="2"/>
    </row>
    <row r="72" spans="1:8" ht="15" x14ac:dyDescent="0.25">
      <c r="A72">
        <v>27</v>
      </c>
      <c r="B72" t="s">
        <v>24</v>
      </c>
      <c r="C72" s="2">
        <v>24.75</v>
      </c>
      <c r="D72" s="5">
        <v>0</v>
      </c>
      <c r="E72" s="7" t="s">
        <v>0</v>
      </c>
      <c r="F72" t="s">
        <v>21</v>
      </c>
      <c r="G72" s="16">
        <v>16577.779500000001</v>
      </c>
      <c r="H72" s="2"/>
    </row>
    <row r="73" spans="1:8" ht="15" x14ac:dyDescent="0.25">
      <c r="A73">
        <v>31</v>
      </c>
      <c r="B73" t="s">
        <v>25</v>
      </c>
      <c r="C73" s="2">
        <v>28.5</v>
      </c>
      <c r="D73" s="5">
        <v>5</v>
      </c>
      <c r="E73" s="7" t="s">
        <v>1</v>
      </c>
      <c r="F73" t="s">
        <v>23</v>
      </c>
      <c r="G73" s="16">
        <v>6799.4579999999996</v>
      </c>
      <c r="H73" s="2"/>
    </row>
    <row r="74" spans="1:8" ht="15" x14ac:dyDescent="0.25">
      <c r="A74">
        <v>53</v>
      </c>
      <c r="B74" t="s">
        <v>24</v>
      </c>
      <c r="C74" s="2">
        <v>28.1</v>
      </c>
      <c r="D74" s="5">
        <v>3</v>
      </c>
      <c r="E74" s="7" t="s">
        <v>1</v>
      </c>
      <c r="F74" t="s">
        <v>20</v>
      </c>
      <c r="G74" s="16">
        <v>11741.726000000001</v>
      </c>
      <c r="H74" s="2"/>
    </row>
    <row r="75" spans="1:8" ht="15" x14ac:dyDescent="0.25">
      <c r="A75">
        <v>58</v>
      </c>
      <c r="B75" t="s">
        <v>25</v>
      </c>
      <c r="C75" s="2">
        <v>32.01</v>
      </c>
      <c r="D75" s="5">
        <v>1</v>
      </c>
      <c r="E75" s="7" t="s">
        <v>1</v>
      </c>
      <c r="F75" t="s">
        <v>21</v>
      </c>
      <c r="G75" s="16">
        <v>11946.625899999999</v>
      </c>
      <c r="H75" s="2"/>
    </row>
    <row r="76" spans="1:8" ht="15" x14ac:dyDescent="0.25">
      <c r="A76">
        <v>44</v>
      </c>
      <c r="B76" t="s">
        <v>25</v>
      </c>
      <c r="C76" s="2">
        <v>27.4</v>
      </c>
      <c r="D76" s="5">
        <v>2</v>
      </c>
      <c r="E76" s="7" t="s">
        <v>1</v>
      </c>
      <c r="F76" t="s">
        <v>20</v>
      </c>
      <c r="G76" s="16">
        <v>7726.8540000000003</v>
      </c>
      <c r="H76" s="2"/>
    </row>
    <row r="77" spans="1:8" ht="15" x14ac:dyDescent="0.25">
      <c r="A77">
        <v>57</v>
      </c>
      <c r="B77" t="s">
        <v>25</v>
      </c>
      <c r="C77" s="2">
        <v>34.01</v>
      </c>
      <c r="D77" s="5">
        <v>0</v>
      </c>
      <c r="E77" s="7" t="s">
        <v>1</v>
      </c>
      <c r="F77" t="s">
        <v>22</v>
      </c>
      <c r="G77" s="16">
        <v>11356.660900000001</v>
      </c>
      <c r="H77" s="2"/>
    </row>
    <row r="78" spans="1:8" ht="15" x14ac:dyDescent="0.25">
      <c r="A78">
        <v>29</v>
      </c>
      <c r="B78" t="s">
        <v>24</v>
      </c>
      <c r="C78" s="2">
        <v>29.59</v>
      </c>
      <c r="D78" s="5">
        <v>1</v>
      </c>
      <c r="E78" s="7" t="s">
        <v>1</v>
      </c>
      <c r="F78" t="s">
        <v>21</v>
      </c>
      <c r="G78" s="16">
        <v>3947.4131000000002</v>
      </c>
      <c r="H78" s="2"/>
    </row>
    <row r="79" spans="1:8" ht="15" x14ac:dyDescent="0.25">
      <c r="A79">
        <v>21</v>
      </c>
      <c r="B79" t="s">
        <v>25</v>
      </c>
      <c r="C79" s="2">
        <v>35.53</v>
      </c>
      <c r="D79" s="5">
        <v>0</v>
      </c>
      <c r="E79" s="7" t="s">
        <v>1</v>
      </c>
      <c r="F79" t="s">
        <v>21</v>
      </c>
      <c r="G79" s="16">
        <v>1532.4697000000001</v>
      </c>
      <c r="H79" s="2"/>
    </row>
    <row r="80" spans="1:8" ht="15" x14ac:dyDescent="0.25">
      <c r="A80">
        <v>22</v>
      </c>
      <c r="B80" t="s">
        <v>24</v>
      </c>
      <c r="C80" s="2">
        <v>39.805</v>
      </c>
      <c r="D80" s="5">
        <v>0</v>
      </c>
      <c r="E80" s="7" t="s">
        <v>1</v>
      </c>
      <c r="F80" t="s">
        <v>23</v>
      </c>
      <c r="G80" s="16">
        <v>2755.0209500000001</v>
      </c>
      <c r="H80" s="2"/>
    </row>
    <row r="81" spans="1:8" ht="15" x14ac:dyDescent="0.25">
      <c r="A81">
        <v>41</v>
      </c>
      <c r="B81" t="s">
        <v>24</v>
      </c>
      <c r="C81" s="2">
        <v>32.965000000000003</v>
      </c>
      <c r="D81" s="5">
        <v>0</v>
      </c>
      <c r="E81" s="7" t="s">
        <v>1</v>
      </c>
      <c r="F81" t="s">
        <v>22</v>
      </c>
      <c r="G81" s="16">
        <v>6571.0243499999997</v>
      </c>
      <c r="H81" s="2"/>
    </row>
    <row r="82" spans="1:8" ht="15" x14ac:dyDescent="0.25">
      <c r="A82">
        <v>31</v>
      </c>
      <c r="B82" t="s">
        <v>25</v>
      </c>
      <c r="C82" s="2">
        <v>26.885000000000002</v>
      </c>
      <c r="D82" s="5">
        <v>1</v>
      </c>
      <c r="E82" s="7" t="s">
        <v>1</v>
      </c>
      <c r="F82" t="s">
        <v>23</v>
      </c>
      <c r="G82" s="16">
        <v>4441.2131499999996</v>
      </c>
      <c r="H82" s="2"/>
    </row>
    <row r="83" spans="1:8" ht="15" x14ac:dyDescent="0.25">
      <c r="A83">
        <v>45</v>
      </c>
      <c r="B83" t="s">
        <v>24</v>
      </c>
      <c r="C83" s="2">
        <v>38.284999999999997</v>
      </c>
      <c r="D83" s="5">
        <v>0</v>
      </c>
      <c r="E83" s="7" t="s">
        <v>1</v>
      </c>
      <c r="F83" t="s">
        <v>23</v>
      </c>
      <c r="G83" s="16">
        <v>7935.29115</v>
      </c>
      <c r="H83" s="2"/>
    </row>
    <row r="84" spans="1:8" ht="15" x14ac:dyDescent="0.25">
      <c r="A84">
        <v>22</v>
      </c>
      <c r="B84" t="s">
        <v>25</v>
      </c>
      <c r="C84" s="2">
        <v>37.619999999999997</v>
      </c>
      <c r="D84" s="5">
        <v>1</v>
      </c>
      <c r="E84" s="7" t="s">
        <v>0</v>
      </c>
      <c r="F84" t="s">
        <v>21</v>
      </c>
      <c r="G84" s="16">
        <v>37165.163800000002</v>
      </c>
      <c r="H84" s="2"/>
    </row>
    <row r="85" spans="1:8" ht="15" x14ac:dyDescent="0.25">
      <c r="A85">
        <v>48</v>
      </c>
      <c r="B85" t="s">
        <v>24</v>
      </c>
      <c r="C85" s="2">
        <v>41.23</v>
      </c>
      <c r="D85" s="5">
        <v>4</v>
      </c>
      <c r="E85" s="7" t="s">
        <v>1</v>
      </c>
      <c r="F85" t="s">
        <v>22</v>
      </c>
      <c r="G85" s="16">
        <v>11033.661700000001</v>
      </c>
      <c r="H85" s="2"/>
    </row>
    <row r="86" spans="1:8" ht="15" x14ac:dyDescent="0.25">
      <c r="A86">
        <v>37</v>
      </c>
      <c r="B86" t="s">
        <v>24</v>
      </c>
      <c r="C86" s="2">
        <v>34.799999999999997</v>
      </c>
      <c r="D86" s="5">
        <v>2</v>
      </c>
      <c r="E86" s="7" t="s">
        <v>0</v>
      </c>
      <c r="F86" t="s">
        <v>20</v>
      </c>
      <c r="G86" s="16">
        <v>39836.519</v>
      </c>
      <c r="H86" s="2"/>
    </row>
    <row r="87" spans="1:8" ht="15" x14ac:dyDescent="0.25">
      <c r="A87">
        <v>45</v>
      </c>
      <c r="B87" t="s">
        <v>25</v>
      </c>
      <c r="C87" s="2">
        <v>22.895</v>
      </c>
      <c r="D87" s="5">
        <v>2</v>
      </c>
      <c r="E87" s="7" t="s">
        <v>0</v>
      </c>
      <c r="F87" t="s">
        <v>22</v>
      </c>
      <c r="G87" s="16">
        <v>21098.554049999999</v>
      </c>
      <c r="H87" s="2"/>
    </row>
    <row r="88" spans="1:8" ht="15" x14ac:dyDescent="0.25">
      <c r="A88">
        <v>57</v>
      </c>
      <c r="B88" t="s">
        <v>24</v>
      </c>
      <c r="C88" s="2">
        <v>31.16</v>
      </c>
      <c r="D88" s="5">
        <v>0</v>
      </c>
      <c r="E88" s="7" t="s">
        <v>0</v>
      </c>
      <c r="F88" t="s">
        <v>22</v>
      </c>
      <c r="G88" s="16">
        <v>43578.939400000003</v>
      </c>
      <c r="H88" s="2"/>
    </row>
    <row r="89" spans="1:8" ht="15" x14ac:dyDescent="0.25">
      <c r="A89">
        <v>56</v>
      </c>
      <c r="B89" t="s">
        <v>24</v>
      </c>
      <c r="C89" s="2">
        <v>27.2</v>
      </c>
      <c r="D89" s="5">
        <v>0</v>
      </c>
      <c r="E89" s="7" t="s">
        <v>1</v>
      </c>
      <c r="F89" t="s">
        <v>20</v>
      </c>
      <c r="G89" s="16">
        <v>11073.175999999999</v>
      </c>
      <c r="H89" s="2"/>
    </row>
    <row r="90" spans="1:8" ht="15" x14ac:dyDescent="0.25">
      <c r="A90">
        <v>46</v>
      </c>
      <c r="B90" t="s">
        <v>24</v>
      </c>
      <c r="C90" s="2">
        <v>27.74</v>
      </c>
      <c r="D90" s="5">
        <v>0</v>
      </c>
      <c r="E90" s="7" t="s">
        <v>1</v>
      </c>
      <c r="F90" t="s">
        <v>22</v>
      </c>
      <c r="G90" s="16">
        <v>8026.6665999999996</v>
      </c>
      <c r="H90" s="2"/>
    </row>
    <row r="91" spans="1:8" ht="15" x14ac:dyDescent="0.25">
      <c r="A91">
        <v>55</v>
      </c>
      <c r="B91" t="s">
        <v>24</v>
      </c>
      <c r="C91" s="2">
        <v>26.98</v>
      </c>
      <c r="D91" s="5">
        <v>0</v>
      </c>
      <c r="E91" s="7" t="s">
        <v>1</v>
      </c>
      <c r="F91" t="s">
        <v>22</v>
      </c>
      <c r="G91" s="16">
        <v>11082.5772</v>
      </c>
      <c r="H91" s="2"/>
    </row>
    <row r="92" spans="1:8" ht="15" x14ac:dyDescent="0.25">
      <c r="A92">
        <v>21</v>
      </c>
      <c r="B92" t="s">
        <v>24</v>
      </c>
      <c r="C92" s="2">
        <v>39.49</v>
      </c>
      <c r="D92" s="5">
        <v>0</v>
      </c>
      <c r="E92" s="7" t="s">
        <v>1</v>
      </c>
      <c r="F92" t="s">
        <v>21</v>
      </c>
      <c r="G92" s="16">
        <v>2026.9740999999999</v>
      </c>
      <c r="H92" s="2"/>
    </row>
    <row r="93" spans="1:8" ht="15" x14ac:dyDescent="0.25">
      <c r="A93">
        <v>53</v>
      </c>
      <c r="B93" t="s">
        <v>24</v>
      </c>
      <c r="C93" s="2">
        <v>24.795000000000002</v>
      </c>
      <c r="D93" s="5">
        <v>1</v>
      </c>
      <c r="E93" s="7" t="s">
        <v>1</v>
      </c>
      <c r="F93" t="s">
        <v>22</v>
      </c>
      <c r="G93" s="16">
        <v>10942.13205</v>
      </c>
      <c r="H93" s="2"/>
    </row>
    <row r="94" spans="1:8" ht="15" x14ac:dyDescent="0.25">
      <c r="A94">
        <v>59</v>
      </c>
      <c r="B94" t="s">
        <v>25</v>
      </c>
      <c r="C94" s="2">
        <v>29.83</v>
      </c>
      <c r="D94" s="5">
        <v>3</v>
      </c>
      <c r="E94" s="7" t="s">
        <v>0</v>
      </c>
      <c r="F94" t="s">
        <v>23</v>
      </c>
      <c r="G94" s="16">
        <v>30184.936699999998</v>
      </c>
      <c r="H94" s="2"/>
    </row>
    <row r="95" spans="1:8" ht="15" x14ac:dyDescent="0.25">
      <c r="A95">
        <v>35</v>
      </c>
      <c r="B95" t="s">
        <v>25</v>
      </c>
      <c r="C95" s="2">
        <v>34.770000000000003</v>
      </c>
      <c r="D95" s="5">
        <v>2</v>
      </c>
      <c r="E95" s="7" t="s">
        <v>1</v>
      </c>
      <c r="F95" t="s">
        <v>22</v>
      </c>
      <c r="G95" s="16">
        <v>5729.0052999999998</v>
      </c>
      <c r="H95" s="2"/>
    </row>
    <row r="96" spans="1:8" ht="15" x14ac:dyDescent="0.25">
      <c r="A96">
        <v>64</v>
      </c>
      <c r="B96" t="s">
        <v>24</v>
      </c>
      <c r="C96" s="2">
        <v>31.3</v>
      </c>
      <c r="D96" s="5">
        <v>2</v>
      </c>
      <c r="E96" s="7" t="s">
        <v>0</v>
      </c>
      <c r="F96" t="s">
        <v>20</v>
      </c>
      <c r="G96" s="16">
        <v>47291.055</v>
      </c>
      <c r="H96" s="2"/>
    </row>
    <row r="97" spans="1:8" ht="15" x14ac:dyDescent="0.25">
      <c r="A97">
        <v>28</v>
      </c>
      <c r="B97" t="s">
        <v>24</v>
      </c>
      <c r="C97" s="2">
        <v>37.619999999999997</v>
      </c>
      <c r="D97" s="5">
        <v>1</v>
      </c>
      <c r="E97" s="7" t="s">
        <v>1</v>
      </c>
      <c r="F97" t="s">
        <v>21</v>
      </c>
      <c r="G97" s="16">
        <v>3766.8838000000001</v>
      </c>
      <c r="H97" s="2"/>
    </row>
    <row r="98" spans="1:8" ht="15" x14ac:dyDescent="0.25">
      <c r="A98">
        <v>54</v>
      </c>
      <c r="B98" t="s">
        <v>24</v>
      </c>
      <c r="C98" s="2">
        <v>30.8</v>
      </c>
      <c r="D98" s="5">
        <v>3</v>
      </c>
      <c r="E98" s="7" t="s">
        <v>1</v>
      </c>
      <c r="F98" t="s">
        <v>20</v>
      </c>
      <c r="G98" s="16">
        <v>12105.32</v>
      </c>
      <c r="H98" s="2"/>
    </row>
    <row r="99" spans="1:8" ht="15" x14ac:dyDescent="0.25">
      <c r="A99">
        <v>55</v>
      </c>
      <c r="B99" t="s">
        <v>25</v>
      </c>
      <c r="C99" s="2">
        <v>38.28</v>
      </c>
      <c r="D99" s="5">
        <v>0</v>
      </c>
      <c r="E99" s="7" t="s">
        <v>1</v>
      </c>
      <c r="F99" t="s">
        <v>21</v>
      </c>
      <c r="G99" s="16">
        <v>10226.2842</v>
      </c>
      <c r="H99" s="2"/>
    </row>
    <row r="100" spans="1:8" ht="15" x14ac:dyDescent="0.25">
      <c r="A100">
        <v>56</v>
      </c>
      <c r="B100" t="s">
        <v>25</v>
      </c>
      <c r="C100" s="2">
        <v>19.95</v>
      </c>
      <c r="D100" s="5">
        <v>0</v>
      </c>
      <c r="E100" s="7" t="s">
        <v>0</v>
      </c>
      <c r="F100" t="s">
        <v>23</v>
      </c>
      <c r="G100" s="16">
        <v>22412.648499999999</v>
      </c>
      <c r="H100" s="2"/>
    </row>
    <row r="101" spans="1:8" ht="15" x14ac:dyDescent="0.25">
      <c r="A101">
        <v>38</v>
      </c>
      <c r="B101" t="s">
        <v>25</v>
      </c>
      <c r="C101" s="2">
        <v>19.3</v>
      </c>
      <c r="D101" s="5">
        <v>0</v>
      </c>
      <c r="E101" s="7" t="s">
        <v>0</v>
      </c>
      <c r="F101" t="s">
        <v>20</v>
      </c>
      <c r="G101" s="16">
        <v>15820.699000000001</v>
      </c>
      <c r="H101" s="2"/>
    </row>
    <row r="102" spans="1:8" ht="15" x14ac:dyDescent="0.25">
      <c r="A102">
        <v>41</v>
      </c>
      <c r="B102" t="s">
        <v>24</v>
      </c>
      <c r="C102" s="2">
        <v>31.6</v>
      </c>
      <c r="D102" s="5">
        <v>0</v>
      </c>
      <c r="E102" s="7" t="s">
        <v>1</v>
      </c>
      <c r="F102" t="s">
        <v>20</v>
      </c>
      <c r="G102" s="16">
        <v>6186.1270000000004</v>
      </c>
      <c r="H102" s="2"/>
    </row>
    <row r="103" spans="1:8" ht="15" x14ac:dyDescent="0.25">
      <c r="A103">
        <v>30</v>
      </c>
      <c r="B103" t="s">
        <v>25</v>
      </c>
      <c r="C103" s="2">
        <v>25.46</v>
      </c>
      <c r="D103" s="5">
        <v>0</v>
      </c>
      <c r="E103" s="7" t="s">
        <v>1</v>
      </c>
      <c r="F103" t="s">
        <v>23</v>
      </c>
      <c r="G103" s="16">
        <v>3645.0893999999998</v>
      </c>
      <c r="H103" s="2"/>
    </row>
    <row r="104" spans="1:8" ht="15" x14ac:dyDescent="0.25">
      <c r="A104">
        <v>18</v>
      </c>
      <c r="B104" t="s">
        <v>24</v>
      </c>
      <c r="C104" s="2">
        <v>30.114999999999998</v>
      </c>
      <c r="D104" s="5">
        <v>0</v>
      </c>
      <c r="E104" s="7" t="s">
        <v>1</v>
      </c>
      <c r="F104" t="s">
        <v>23</v>
      </c>
      <c r="G104" s="16">
        <v>21344.846699999998</v>
      </c>
      <c r="H104" s="2"/>
    </row>
    <row r="105" spans="1:8" ht="15" x14ac:dyDescent="0.25">
      <c r="A105">
        <v>61</v>
      </c>
      <c r="B105" t="s">
        <v>24</v>
      </c>
      <c r="C105" s="2">
        <v>29.92</v>
      </c>
      <c r="D105" s="5">
        <v>3</v>
      </c>
      <c r="E105" s="7" t="s">
        <v>0</v>
      </c>
      <c r="F105" t="s">
        <v>21</v>
      </c>
      <c r="G105" s="16">
        <v>30942.191800000001</v>
      </c>
      <c r="H105" s="2"/>
    </row>
    <row r="106" spans="1:8" ht="15" x14ac:dyDescent="0.25">
      <c r="A106">
        <v>34</v>
      </c>
      <c r="B106" t="s">
        <v>24</v>
      </c>
      <c r="C106" s="2">
        <v>27.5</v>
      </c>
      <c r="D106" s="5">
        <v>1</v>
      </c>
      <c r="E106" s="7" t="s">
        <v>1</v>
      </c>
      <c r="F106" t="s">
        <v>20</v>
      </c>
      <c r="G106" s="16">
        <v>5003.8530000000001</v>
      </c>
      <c r="H106" s="2"/>
    </row>
    <row r="107" spans="1:8" ht="15" x14ac:dyDescent="0.25">
      <c r="A107">
        <v>20</v>
      </c>
      <c r="B107" t="s">
        <v>25</v>
      </c>
      <c r="C107" s="2">
        <v>28.024999999999999</v>
      </c>
      <c r="D107" s="5">
        <v>1</v>
      </c>
      <c r="E107" s="7" t="s">
        <v>0</v>
      </c>
      <c r="F107" t="s">
        <v>22</v>
      </c>
      <c r="G107" s="16">
        <v>17560.37975</v>
      </c>
      <c r="H107" s="2"/>
    </row>
    <row r="108" spans="1:8" ht="15" x14ac:dyDescent="0.25">
      <c r="A108">
        <v>19</v>
      </c>
      <c r="B108" t="s">
        <v>24</v>
      </c>
      <c r="C108" s="2">
        <v>28.4</v>
      </c>
      <c r="D108" s="5">
        <v>1</v>
      </c>
      <c r="E108" s="7" t="s">
        <v>1</v>
      </c>
      <c r="F108" t="s">
        <v>20</v>
      </c>
      <c r="G108" s="16">
        <v>2331.5189999999998</v>
      </c>
      <c r="H108" s="2"/>
    </row>
    <row r="109" spans="1:8" ht="15" x14ac:dyDescent="0.25">
      <c r="A109">
        <v>26</v>
      </c>
      <c r="B109" t="s">
        <v>25</v>
      </c>
      <c r="C109" s="2">
        <v>30.875</v>
      </c>
      <c r="D109" s="5">
        <v>2</v>
      </c>
      <c r="E109" s="7" t="s">
        <v>1</v>
      </c>
      <c r="F109" t="s">
        <v>22</v>
      </c>
      <c r="G109" s="16">
        <v>3877.3042500000001</v>
      </c>
      <c r="H109" s="2"/>
    </row>
    <row r="110" spans="1:8" ht="15" x14ac:dyDescent="0.25">
      <c r="A110">
        <v>29</v>
      </c>
      <c r="B110" t="s">
        <v>25</v>
      </c>
      <c r="C110" s="2">
        <v>27.94</v>
      </c>
      <c r="D110" s="5">
        <v>0</v>
      </c>
      <c r="E110" s="7" t="s">
        <v>1</v>
      </c>
      <c r="F110" t="s">
        <v>21</v>
      </c>
      <c r="G110" s="16">
        <v>2867.1196</v>
      </c>
      <c r="H110" s="2"/>
    </row>
    <row r="111" spans="1:8" ht="15" x14ac:dyDescent="0.25">
      <c r="A111">
        <v>63</v>
      </c>
      <c r="B111" t="s">
        <v>25</v>
      </c>
      <c r="C111" s="2">
        <v>35.090000000000003</v>
      </c>
      <c r="D111" s="5">
        <v>0</v>
      </c>
      <c r="E111" s="7" t="s">
        <v>0</v>
      </c>
      <c r="F111" t="s">
        <v>21</v>
      </c>
      <c r="G111" s="16">
        <v>47055.532099999997</v>
      </c>
      <c r="H111" s="2"/>
    </row>
    <row r="112" spans="1:8" ht="15" x14ac:dyDescent="0.25">
      <c r="A112">
        <v>54</v>
      </c>
      <c r="B112" t="s">
        <v>25</v>
      </c>
      <c r="C112" s="2">
        <v>33.630000000000003</v>
      </c>
      <c r="D112" s="5">
        <v>1</v>
      </c>
      <c r="E112" s="7" t="s">
        <v>1</v>
      </c>
      <c r="F112" t="s">
        <v>22</v>
      </c>
      <c r="G112" s="16">
        <v>10825.253699999999</v>
      </c>
      <c r="H112" s="2"/>
    </row>
    <row r="113" spans="1:8" ht="15" x14ac:dyDescent="0.25">
      <c r="A113">
        <v>55</v>
      </c>
      <c r="B113" t="s">
        <v>24</v>
      </c>
      <c r="C113" s="2">
        <v>29.7</v>
      </c>
      <c r="D113" s="5">
        <v>2</v>
      </c>
      <c r="E113" s="7" t="s">
        <v>1</v>
      </c>
      <c r="F113" t="s">
        <v>20</v>
      </c>
      <c r="G113" s="16">
        <v>11881.358</v>
      </c>
      <c r="H113" s="2"/>
    </row>
    <row r="114" spans="1:8" ht="15" x14ac:dyDescent="0.25">
      <c r="A114">
        <v>37</v>
      </c>
      <c r="B114" t="s">
        <v>25</v>
      </c>
      <c r="C114" s="2">
        <v>30.8</v>
      </c>
      <c r="D114" s="5">
        <v>0</v>
      </c>
      <c r="E114" s="7" t="s">
        <v>1</v>
      </c>
      <c r="F114" t="s">
        <v>20</v>
      </c>
      <c r="G114" s="16">
        <v>4646.759</v>
      </c>
      <c r="H114" s="2"/>
    </row>
    <row r="115" spans="1:8" ht="15" x14ac:dyDescent="0.25">
      <c r="A115">
        <v>21</v>
      </c>
      <c r="B115" t="s">
        <v>24</v>
      </c>
      <c r="C115" s="2">
        <v>35.72</v>
      </c>
      <c r="D115" s="5">
        <v>0</v>
      </c>
      <c r="E115" s="7" t="s">
        <v>1</v>
      </c>
      <c r="F115" t="s">
        <v>22</v>
      </c>
      <c r="G115" s="16">
        <v>2404.7338</v>
      </c>
      <c r="H115" s="2"/>
    </row>
    <row r="116" spans="1:8" ht="15" x14ac:dyDescent="0.25">
      <c r="A116">
        <v>52</v>
      </c>
      <c r="B116" t="s">
        <v>25</v>
      </c>
      <c r="C116" s="2">
        <v>32.204999999999998</v>
      </c>
      <c r="D116" s="5">
        <v>3</v>
      </c>
      <c r="E116" s="7" t="s">
        <v>1</v>
      </c>
      <c r="F116" t="s">
        <v>23</v>
      </c>
      <c r="G116" s="16">
        <v>11488.31695</v>
      </c>
      <c r="H116" s="2"/>
    </row>
    <row r="117" spans="1:8" ht="15" x14ac:dyDescent="0.25">
      <c r="A117">
        <v>60</v>
      </c>
      <c r="B117" t="s">
        <v>25</v>
      </c>
      <c r="C117" s="2">
        <v>28.594999999999999</v>
      </c>
      <c r="D117" s="5">
        <v>0</v>
      </c>
      <c r="E117" s="7" t="s">
        <v>1</v>
      </c>
      <c r="F117" t="s">
        <v>23</v>
      </c>
      <c r="G117" s="16">
        <v>30259.995559999999</v>
      </c>
      <c r="H117" s="2"/>
    </row>
    <row r="118" spans="1:8" ht="15" x14ac:dyDescent="0.25">
      <c r="A118">
        <v>58</v>
      </c>
      <c r="B118" t="s">
        <v>25</v>
      </c>
      <c r="C118" s="2">
        <v>49.06</v>
      </c>
      <c r="D118" s="5">
        <v>0</v>
      </c>
      <c r="E118" s="7" t="s">
        <v>1</v>
      </c>
      <c r="F118" t="s">
        <v>21</v>
      </c>
      <c r="G118" s="16">
        <v>11381.3254</v>
      </c>
      <c r="H118" s="2"/>
    </row>
    <row r="119" spans="1:8" ht="15" x14ac:dyDescent="0.25">
      <c r="A119">
        <v>29</v>
      </c>
      <c r="B119" t="s">
        <v>24</v>
      </c>
      <c r="C119" s="2">
        <v>27.94</v>
      </c>
      <c r="D119" s="5">
        <v>1</v>
      </c>
      <c r="E119" s="7" t="s">
        <v>0</v>
      </c>
      <c r="F119" t="s">
        <v>21</v>
      </c>
      <c r="G119" s="16">
        <v>19107.779600000002</v>
      </c>
      <c r="H119" s="2"/>
    </row>
    <row r="120" spans="1:8" ht="15" x14ac:dyDescent="0.25">
      <c r="A120">
        <v>49</v>
      </c>
      <c r="B120" t="s">
        <v>24</v>
      </c>
      <c r="C120" s="2">
        <v>27.17</v>
      </c>
      <c r="D120" s="5">
        <v>0</v>
      </c>
      <c r="E120" s="7" t="s">
        <v>1</v>
      </c>
      <c r="F120" t="s">
        <v>21</v>
      </c>
      <c r="G120" s="16">
        <v>8601.3292999999994</v>
      </c>
      <c r="H120" s="2"/>
    </row>
    <row r="121" spans="1:8" ht="15" x14ac:dyDescent="0.25">
      <c r="A121">
        <v>37</v>
      </c>
      <c r="B121" t="s">
        <v>24</v>
      </c>
      <c r="C121" s="2">
        <v>23.37</v>
      </c>
      <c r="D121" s="5">
        <v>2</v>
      </c>
      <c r="E121" s="7" t="s">
        <v>1</v>
      </c>
      <c r="F121" t="s">
        <v>22</v>
      </c>
      <c r="G121" s="16">
        <v>6686.4313000000002</v>
      </c>
      <c r="H121" s="2"/>
    </row>
    <row r="122" spans="1:8" ht="15" x14ac:dyDescent="0.25">
      <c r="A122">
        <v>44</v>
      </c>
      <c r="B122" t="s">
        <v>25</v>
      </c>
      <c r="C122" s="2">
        <v>37.1</v>
      </c>
      <c r="D122" s="5">
        <v>2</v>
      </c>
      <c r="E122" s="7" t="s">
        <v>1</v>
      </c>
      <c r="F122" t="s">
        <v>20</v>
      </c>
      <c r="G122" s="16">
        <v>7740.3370000000004</v>
      </c>
      <c r="H122" s="2"/>
    </row>
    <row r="123" spans="1:8" ht="15" x14ac:dyDescent="0.25">
      <c r="A123">
        <v>18</v>
      </c>
      <c r="B123" t="s">
        <v>25</v>
      </c>
      <c r="C123" s="2">
        <v>23.75</v>
      </c>
      <c r="D123" s="5">
        <v>0</v>
      </c>
      <c r="E123" s="7" t="s">
        <v>1</v>
      </c>
      <c r="F123" t="s">
        <v>23</v>
      </c>
      <c r="G123" s="16">
        <v>1705.6244999999999</v>
      </c>
      <c r="H123" s="2"/>
    </row>
    <row r="124" spans="1:8" ht="15" x14ac:dyDescent="0.25">
      <c r="A124">
        <v>20</v>
      </c>
      <c r="B124" t="s">
        <v>24</v>
      </c>
      <c r="C124" s="2">
        <v>28.975000000000001</v>
      </c>
      <c r="D124" s="5">
        <v>0</v>
      </c>
      <c r="E124" s="7" t="s">
        <v>1</v>
      </c>
      <c r="F124" t="s">
        <v>22</v>
      </c>
      <c r="G124" s="16">
        <v>2257.47525</v>
      </c>
      <c r="H124" s="2"/>
    </row>
    <row r="125" spans="1:8" ht="15" x14ac:dyDescent="0.25">
      <c r="A125">
        <v>44</v>
      </c>
      <c r="B125" t="s">
        <v>25</v>
      </c>
      <c r="C125" s="2">
        <v>31.35</v>
      </c>
      <c r="D125" s="5">
        <v>1</v>
      </c>
      <c r="E125" s="7" t="s">
        <v>0</v>
      </c>
      <c r="F125" t="s">
        <v>23</v>
      </c>
      <c r="G125" s="16">
        <v>39556.494500000001</v>
      </c>
      <c r="H125" s="2"/>
    </row>
    <row r="126" spans="1:8" ht="15" x14ac:dyDescent="0.25">
      <c r="A126">
        <v>47</v>
      </c>
      <c r="B126" t="s">
        <v>24</v>
      </c>
      <c r="C126" s="2">
        <v>33.914999999999999</v>
      </c>
      <c r="D126" s="5">
        <v>3</v>
      </c>
      <c r="E126" s="7" t="s">
        <v>1</v>
      </c>
      <c r="F126" t="s">
        <v>22</v>
      </c>
      <c r="G126" s="16">
        <v>10115.00885</v>
      </c>
      <c r="H126" s="2"/>
    </row>
    <row r="127" spans="1:8" ht="15" x14ac:dyDescent="0.25">
      <c r="A127">
        <v>26</v>
      </c>
      <c r="B127" t="s">
        <v>24</v>
      </c>
      <c r="C127" s="2">
        <v>28.785</v>
      </c>
      <c r="D127" s="5">
        <v>0</v>
      </c>
      <c r="E127" s="7" t="s">
        <v>1</v>
      </c>
      <c r="F127" t="s">
        <v>23</v>
      </c>
      <c r="G127" s="16">
        <v>3385.3991500000002</v>
      </c>
      <c r="H127" s="2"/>
    </row>
    <row r="128" spans="1:8" ht="15" x14ac:dyDescent="0.25">
      <c r="A128">
        <v>19</v>
      </c>
      <c r="B128" t="s">
        <v>24</v>
      </c>
      <c r="C128" s="2">
        <v>28.3</v>
      </c>
      <c r="D128" s="5">
        <v>0</v>
      </c>
      <c r="E128" s="7" t="s">
        <v>0</v>
      </c>
      <c r="F128" t="s">
        <v>20</v>
      </c>
      <c r="G128" s="16">
        <v>17081.080000000002</v>
      </c>
      <c r="H128" s="2"/>
    </row>
    <row r="129" spans="1:8" ht="15" x14ac:dyDescent="0.25">
      <c r="A129">
        <v>52</v>
      </c>
      <c r="B129" t="s">
        <v>24</v>
      </c>
      <c r="C129" s="2">
        <v>37.4</v>
      </c>
      <c r="D129" s="5">
        <v>0</v>
      </c>
      <c r="E129" s="7" t="s">
        <v>1</v>
      </c>
      <c r="F129" t="s">
        <v>20</v>
      </c>
      <c r="G129" s="16">
        <v>9634.5380000000005</v>
      </c>
      <c r="H129" s="2"/>
    </row>
    <row r="130" spans="1:8" ht="15" x14ac:dyDescent="0.25">
      <c r="A130">
        <v>32</v>
      </c>
      <c r="B130" t="s">
        <v>24</v>
      </c>
      <c r="C130" s="2">
        <v>17.765000000000001</v>
      </c>
      <c r="D130" s="5">
        <v>2</v>
      </c>
      <c r="E130" s="7" t="s">
        <v>0</v>
      </c>
      <c r="F130" t="s">
        <v>22</v>
      </c>
      <c r="G130" s="16">
        <v>32734.186300000001</v>
      </c>
      <c r="H130" s="2"/>
    </row>
    <row r="131" spans="1:8" ht="15" x14ac:dyDescent="0.25">
      <c r="A131">
        <v>38</v>
      </c>
      <c r="B131" t="s">
        <v>25</v>
      </c>
      <c r="C131" s="2">
        <v>34.700000000000003</v>
      </c>
      <c r="D131" s="5">
        <v>2</v>
      </c>
      <c r="E131" s="7" t="s">
        <v>1</v>
      </c>
      <c r="F131" t="s">
        <v>20</v>
      </c>
      <c r="G131" s="16">
        <v>6082.4049999999997</v>
      </c>
      <c r="H131" s="2"/>
    </row>
    <row r="132" spans="1:8" ht="15" x14ac:dyDescent="0.25">
      <c r="A132">
        <v>59</v>
      </c>
      <c r="B132" t="s">
        <v>24</v>
      </c>
      <c r="C132" s="2">
        <v>26.504999999999999</v>
      </c>
      <c r="D132" s="5">
        <v>0</v>
      </c>
      <c r="E132" s="7" t="s">
        <v>1</v>
      </c>
      <c r="F132" t="s">
        <v>23</v>
      </c>
      <c r="G132" s="16">
        <v>12815.444949999999</v>
      </c>
      <c r="H132" s="2"/>
    </row>
    <row r="133" spans="1:8" ht="15" x14ac:dyDescent="0.25">
      <c r="A133">
        <v>61</v>
      </c>
      <c r="B133" t="s">
        <v>24</v>
      </c>
      <c r="C133" s="2">
        <v>22.04</v>
      </c>
      <c r="D133" s="5">
        <v>0</v>
      </c>
      <c r="E133" s="7" t="s">
        <v>1</v>
      </c>
      <c r="F133" t="s">
        <v>23</v>
      </c>
      <c r="G133" s="16">
        <v>13616.3586</v>
      </c>
      <c r="H133" s="2"/>
    </row>
    <row r="134" spans="1:8" ht="15" x14ac:dyDescent="0.25">
      <c r="A134">
        <v>53</v>
      </c>
      <c r="B134" t="s">
        <v>24</v>
      </c>
      <c r="C134" s="2">
        <v>35.9</v>
      </c>
      <c r="D134" s="5">
        <v>2</v>
      </c>
      <c r="E134" s="7" t="s">
        <v>1</v>
      </c>
      <c r="F134" t="s">
        <v>20</v>
      </c>
      <c r="G134" s="16">
        <v>11163.567999999999</v>
      </c>
      <c r="H134" s="2"/>
    </row>
    <row r="135" spans="1:8" ht="15" x14ac:dyDescent="0.25">
      <c r="A135">
        <v>19</v>
      </c>
      <c r="B135" t="s">
        <v>25</v>
      </c>
      <c r="C135" s="2">
        <v>25.555</v>
      </c>
      <c r="D135" s="5">
        <v>0</v>
      </c>
      <c r="E135" s="7" t="s">
        <v>1</v>
      </c>
      <c r="F135" t="s">
        <v>22</v>
      </c>
      <c r="G135" s="16">
        <v>1632.5644500000001</v>
      </c>
      <c r="H135" s="2"/>
    </row>
    <row r="136" spans="1:8" ht="15" x14ac:dyDescent="0.25">
      <c r="A136">
        <v>20</v>
      </c>
      <c r="B136" t="s">
        <v>24</v>
      </c>
      <c r="C136" s="2">
        <v>28.785</v>
      </c>
      <c r="D136" s="5">
        <v>0</v>
      </c>
      <c r="E136" s="7" t="s">
        <v>1</v>
      </c>
      <c r="F136" t="s">
        <v>23</v>
      </c>
      <c r="G136" s="16">
        <v>2457.2111500000001</v>
      </c>
      <c r="H136" s="2"/>
    </row>
    <row r="137" spans="1:8" ht="15" x14ac:dyDescent="0.25">
      <c r="A137">
        <v>22</v>
      </c>
      <c r="B137" t="s">
        <v>24</v>
      </c>
      <c r="C137" s="2">
        <v>28.05</v>
      </c>
      <c r="D137" s="5">
        <v>0</v>
      </c>
      <c r="E137" s="7" t="s">
        <v>1</v>
      </c>
      <c r="F137" t="s">
        <v>21</v>
      </c>
      <c r="G137" s="16">
        <v>2155.6815000000001</v>
      </c>
      <c r="H137" s="2"/>
    </row>
    <row r="138" spans="1:8" ht="15" x14ac:dyDescent="0.25">
      <c r="A138">
        <v>19</v>
      </c>
      <c r="B138" t="s">
        <v>25</v>
      </c>
      <c r="C138" s="2">
        <v>34.1</v>
      </c>
      <c r="D138" s="5">
        <v>0</v>
      </c>
      <c r="E138" s="7" t="s">
        <v>1</v>
      </c>
      <c r="F138" t="s">
        <v>20</v>
      </c>
      <c r="G138" s="16">
        <v>1261.442</v>
      </c>
      <c r="H138" s="2"/>
    </row>
    <row r="139" spans="1:8" ht="15" x14ac:dyDescent="0.25">
      <c r="A139">
        <v>22</v>
      </c>
      <c r="B139" t="s">
        <v>25</v>
      </c>
      <c r="C139" s="2">
        <v>25.175000000000001</v>
      </c>
      <c r="D139" s="5">
        <v>0</v>
      </c>
      <c r="E139" s="7" t="s">
        <v>1</v>
      </c>
      <c r="F139" t="s">
        <v>22</v>
      </c>
      <c r="G139" s="16">
        <v>2045.68525</v>
      </c>
      <c r="H139" s="2"/>
    </row>
    <row r="140" spans="1:8" ht="15" x14ac:dyDescent="0.25">
      <c r="A140">
        <v>54</v>
      </c>
      <c r="B140" t="s">
        <v>24</v>
      </c>
      <c r="C140" s="2">
        <v>31.9</v>
      </c>
      <c r="D140" s="5">
        <v>3</v>
      </c>
      <c r="E140" s="7" t="s">
        <v>1</v>
      </c>
      <c r="F140" t="s">
        <v>21</v>
      </c>
      <c r="G140" s="16">
        <v>27322.73386</v>
      </c>
      <c r="H140" s="2"/>
    </row>
    <row r="141" spans="1:8" ht="15" x14ac:dyDescent="0.25">
      <c r="A141">
        <v>22</v>
      </c>
      <c r="B141" t="s">
        <v>24</v>
      </c>
      <c r="C141" s="2">
        <v>36</v>
      </c>
      <c r="D141" s="5">
        <v>0</v>
      </c>
      <c r="E141" s="7" t="s">
        <v>1</v>
      </c>
      <c r="F141" t="s">
        <v>20</v>
      </c>
      <c r="G141" s="16">
        <v>2166.732</v>
      </c>
      <c r="H141" s="2"/>
    </row>
    <row r="142" spans="1:8" ht="15" x14ac:dyDescent="0.25">
      <c r="A142">
        <v>34</v>
      </c>
      <c r="B142" t="s">
        <v>25</v>
      </c>
      <c r="C142" s="2">
        <v>22.42</v>
      </c>
      <c r="D142" s="5">
        <v>2</v>
      </c>
      <c r="E142" s="7" t="s">
        <v>1</v>
      </c>
      <c r="F142" t="s">
        <v>23</v>
      </c>
      <c r="G142" s="16">
        <v>27375.904780000001</v>
      </c>
      <c r="H142" s="2"/>
    </row>
    <row r="143" spans="1:8" ht="15" x14ac:dyDescent="0.25">
      <c r="A143">
        <v>26</v>
      </c>
      <c r="B143" t="s">
        <v>25</v>
      </c>
      <c r="C143" s="2">
        <v>32.49</v>
      </c>
      <c r="D143" s="5">
        <v>1</v>
      </c>
      <c r="E143" s="7" t="s">
        <v>1</v>
      </c>
      <c r="F143" t="s">
        <v>23</v>
      </c>
      <c r="G143" s="16">
        <v>3490.5491000000002</v>
      </c>
      <c r="H143" s="2"/>
    </row>
    <row r="144" spans="1:8" ht="15" x14ac:dyDescent="0.25">
      <c r="A144">
        <v>34</v>
      </c>
      <c r="B144" t="s">
        <v>25</v>
      </c>
      <c r="C144" s="2">
        <v>25.3</v>
      </c>
      <c r="D144" s="5">
        <v>2</v>
      </c>
      <c r="E144" s="7" t="s">
        <v>0</v>
      </c>
      <c r="F144" t="s">
        <v>21</v>
      </c>
      <c r="G144" s="16">
        <v>18972.494999999999</v>
      </c>
      <c r="H144" s="2"/>
    </row>
    <row r="145" spans="1:8" ht="15" x14ac:dyDescent="0.25">
      <c r="A145">
        <v>29</v>
      </c>
      <c r="B145" t="s">
        <v>25</v>
      </c>
      <c r="C145" s="2">
        <v>29.734999999999999</v>
      </c>
      <c r="D145" s="5">
        <v>2</v>
      </c>
      <c r="E145" s="7" t="s">
        <v>1</v>
      </c>
      <c r="F145" t="s">
        <v>22</v>
      </c>
      <c r="G145" s="16">
        <v>18157.876</v>
      </c>
      <c r="H145" s="2"/>
    </row>
    <row r="146" spans="1:8" ht="15" x14ac:dyDescent="0.25">
      <c r="A146">
        <v>30</v>
      </c>
      <c r="B146" t="s">
        <v>25</v>
      </c>
      <c r="C146" s="2">
        <v>28.69</v>
      </c>
      <c r="D146" s="5">
        <v>3</v>
      </c>
      <c r="E146" s="7" t="s">
        <v>0</v>
      </c>
      <c r="F146" t="s">
        <v>22</v>
      </c>
      <c r="G146" s="16">
        <v>20745.989099999999</v>
      </c>
      <c r="H146" s="2"/>
    </row>
    <row r="147" spans="1:8" ht="15" x14ac:dyDescent="0.25">
      <c r="A147">
        <v>29</v>
      </c>
      <c r="B147" t="s">
        <v>24</v>
      </c>
      <c r="C147" s="2">
        <v>38.83</v>
      </c>
      <c r="D147" s="5">
        <v>3</v>
      </c>
      <c r="E147" s="7" t="s">
        <v>1</v>
      </c>
      <c r="F147" t="s">
        <v>21</v>
      </c>
      <c r="G147" s="16">
        <v>5138.2566999999999</v>
      </c>
      <c r="H147" s="2"/>
    </row>
    <row r="148" spans="1:8" ht="15" x14ac:dyDescent="0.25">
      <c r="A148">
        <v>46</v>
      </c>
      <c r="B148" t="s">
        <v>25</v>
      </c>
      <c r="C148" s="2">
        <v>30.495000000000001</v>
      </c>
      <c r="D148" s="5">
        <v>3</v>
      </c>
      <c r="E148" s="7" t="s">
        <v>0</v>
      </c>
      <c r="F148" t="s">
        <v>22</v>
      </c>
      <c r="G148" s="16">
        <v>40720.551050000002</v>
      </c>
      <c r="H148" s="2"/>
    </row>
    <row r="149" spans="1:8" ht="15" x14ac:dyDescent="0.25">
      <c r="A149">
        <v>51</v>
      </c>
      <c r="B149" t="s">
        <v>24</v>
      </c>
      <c r="C149" s="2">
        <v>37.729999999999997</v>
      </c>
      <c r="D149" s="5">
        <v>1</v>
      </c>
      <c r="E149" s="7" t="s">
        <v>1</v>
      </c>
      <c r="F149" t="s">
        <v>21</v>
      </c>
      <c r="G149" s="16">
        <v>9877.6077000000005</v>
      </c>
      <c r="H149" s="2"/>
    </row>
    <row r="150" spans="1:8" ht="15" x14ac:dyDescent="0.25">
      <c r="A150">
        <v>53</v>
      </c>
      <c r="B150" t="s">
        <v>24</v>
      </c>
      <c r="C150" s="2">
        <v>37.43</v>
      </c>
      <c r="D150" s="5">
        <v>1</v>
      </c>
      <c r="E150" s="7" t="s">
        <v>1</v>
      </c>
      <c r="F150" t="s">
        <v>22</v>
      </c>
      <c r="G150" s="16">
        <v>10959.6947</v>
      </c>
      <c r="H150" s="2"/>
    </row>
    <row r="151" spans="1:8" ht="15" x14ac:dyDescent="0.25">
      <c r="A151">
        <v>19</v>
      </c>
      <c r="B151" t="s">
        <v>25</v>
      </c>
      <c r="C151" s="2">
        <v>28.4</v>
      </c>
      <c r="D151" s="5">
        <v>1</v>
      </c>
      <c r="E151" s="7" t="s">
        <v>1</v>
      </c>
      <c r="F151" t="s">
        <v>20</v>
      </c>
      <c r="G151" s="16">
        <v>1842.519</v>
      </c>
      <c r="H151" s="2"/>
    </row>
    <row r="152" spans="1:8" ht="15" x14ac:dyDescent="0.25">
      <c r="A152">
        <v>35</v>
      </c>
      <c r="B152" t="s">
        <v>25</v>
      </c>
      <c r="C152" s="2">
        <v>24.13</v>
      </c>
      <c r="D152" s="5">
        <v>1</v>
      </c>
      <c r="E152" s="7" t="s">
        <v>1</v>
      </c>
      <c r="F152" t="s">
        <v>22</v>
      </c>
      <c r="G152" s="16">
        <v>5125.2156999999997</v>
      </c>
      <c r="H152" s="2"/>
    </row>
    <row r="153" spans="1:8" ht="15" x14ac:dyDescent="0.25">
      <c r="A153">
        <v>48</v>
      </c>
      <c r="B153" t="s">
        <v>25</v>
      </c>
      <c r="C153" s="2">
        <v>29.7</v>
      </c>
      <c r="D153" s="5">
        <v>0</v>
      </c>
      <c r="E153" s="7" t="s">
        <v>1</v>
      </c>
      <c r="F153" t="s">
        <v>21</v>
      </c>
      <c r="G153" s="16">
        <v>7789.6350000000002</v>
      </c>
      <c r="H153" s="2"/>
    </row>
    <row r="154" spans="1:8" ht="15" x14ac:dyDescent="0.25">
      <c r="A154">
        <v>32</v>
      </c>
      <c r="B154" t="s">
        <v>24</v>
      </c>
      <c r="C154" s="2">
        <v>37.145000000000003</v>
      </c>
      <c r="D154" s="5">
        <v>3</v>
      </c>
      <c r="E154" s="7" t="s">
        <v>1</v>
      </c>
      <c r="F154" t="s">
        <v>23</v>
      </c>
      <c r="G154" s="16">
        <v>6334.3435499999996</v>
      </c>
      <c r="H154" s="2"/>
    </row>
    <row r="155" spans="1:8" ht="15" x14ac:dyDescent="0.25">
      <c r="A155">
        <v>42</v>
      </c>
      <c r="B155" t="s">
        <v>24</v>
      </c>
      <c r="C155" s="2">
        <v>23.37</v>
      </c>
      <c r="D155" s="5">
        <v>0</v>
      </c>
      <c r="E155" s="7" t="s">
        <v>0</v>
      </c>
      <c r="F155" t="s">
        <v>23</v>
      </c>
      <c r="G155" s="16">
        <v>19964.746299999999</v>
      </c>
      <c r="H155" s="2"/>
    </row>
    <row r="156" spans="1:8" ht="15" x14ac:dyDescent="0.25">
      <c r="A156">
        <v>40</v>
      </c>
      <c r="B156" t="s">
        <v>24</v>
      </c>
      <c r="C156" s="2">
        <v>25.46</v>
      </c>
      <c r="D156" s="5">
        <v>1</v>
      </c>
      <c r="E156" s="7" t="s">
        <v>1</v>
      </c>
      <c r="F156" t="s">
        <v>23</v>
      </c>
      <c r="G156" s="16">
        <v>7077.1894000000002</v>
      </c>
      <c r="H156" s="2"/>
    </row>
    <row r="157" spans="1:8" ht="15" x14ac:dyDescent="0.25">
      <c r="A157">
        <v>44</v>
      </c>
      <c r="B157" t="s">
        <v>25</v>
      </c>
      <c r="C157" s="2">
        <v>39.520000000000003</v>
      </c>
      <c r="D157" s="5">
        <v>0</v>
      </c>
      <c r="E157" s="7" t="s">
        <v>1</v>
      </c>
      <c r="F157" t="s">
        <v>22</v>
      </c>
      <c r="G157" s="16">
        <v>6948.7007999999996</v>
      </c>
      <c r="H157" s="2"/>
    </row>
    <row r="158" spans="1:8" ht="15" x14ac:dyDescent="0.25">
      <c r="A158">
        <v>48</v>
      </c>
      <c r="B158" t="s">
        <v>25</v>
      </c>
      <c r="C158" s="2">
        <v>24.42</v>
      </c>
      <c r="D158" s="5">
        <v>0</v>
      </c>
      <c r="E158" s="7" t="s">
        <v>0</v>
      </c>
      <c r="F158" t="s">
        <v>21</v>
      </c>
      <c r="G158" s="16">
        <v>21223.675800000001</v>
      </c>
      <c r="H158" s="2"/>
    </row>
    <row r="159" spans="1:8" ht="15" x14ac:dyDescent="0.25">
      <c r="A159">
        <v>18</v>
      </c>
      <c r="B159" t="s">
        <v>25</v>
      </c>
      <c r="C159" s="2">
        <v>25.175000000000001</v>
      </c>
      <c r="D159" s="5">
        <v>0</v>
      </c>
      <c r="E159" s="7" t="s">
        <v>0</v>
      </c>
      <c r="F159" t="s">
        <v>23</v>
      </c>
      <c r="G159" s="16">
        <v>15518.180249999999</v>
      </c>
      <c r="H159" s="2"/>
    </row>
    <row r="160" spans="1:8" ht="15" x14ac:dyDescent="0.25">
      <c r="A160">
        <v>30</v>
      </c>
      <c r="B160" t="s">
        <v>25</v>
      </c>
      <c r="C160" s="2">
        <v>35.53</v>
      </c>
      <c r="D160" s="5">
        <v>0</v>
      </c>
      <c r="E160" s="7" t="s">
        <v>0</v>
      </c>
      <c r="F160" t="s">
        <v>21</v>
      </c>
      <c r="G160" s="16">
        <v>36950.256699999998</v>
      </c>
      <c r="H160" s="2"/>
    </row>
    <row r="161" spans="1:8" ht="15" x14ac:dyDescent="0.25">
      <c r="A161">
        <v>50</v>
      </c>
      <c r="B161" t="s">
        <v>24</v>
      </c>
      <c r="C161" s="2">
        <v>27.83</v>
      </c>
      <c r="D161" s="5">
        <v>3</v>
      </c>
      <c r="E161" s="7" t="s">
        <v>1</v>
      </c>
      <c r="F161" t="s">
        <v>21</v>
      </c>
      <c r="G161" s="16">
        <v>19749.383379999999</v>
      </c>
      <c r="H161" s="2"/>
    </row>
    <row r="162" spans="1:8" ht="15" x14ac:dyDescent="0.25">
      <c r="A162">
        <v>42</v>
      </c>
      <c r="B162" t="s">
        <v>24</v>
      </c>
      <c r="C162" s="2">
        <v>26.6</v>
      </c>
      <c r="D162" s="5">
        <v>0</v>
      </c>
      <c r="E162" s="7" t="s">
        <v>0</v>
      </c>
      <c r="F162" t="s">
        <v>22</v>
      </c>
      <c r="G162" s="16">
        <v>21348.705999999998</v>
      </c>
      <c r="H162" s="2"/>
    </row>
    <row r="163" spans="1:8" ht="15" x14ac:dyDescent="0.25">
      <c r="A163">
        <v>18</v>
      </c>
      <c r="B163" t="s">
        <v>24</v>
      </c>
      <c r="C163" s="2">
        <v>36.85</v>
      </c>
      <c r="D163" s="5">
        <v>0</v>
      </c>
      <c r="E163" s="7" t="s">
        <v>0</v>
      </c>
      <c r="F163" t="s">
        <v>21</v>
      </c>
      <c r="G163" s="16">
        <v>36149.483500000002</v>
      </c>
      <c r="H163" s="2"/>
    </row>
    <row r="164" spans="1:8" ht="15" x14ac:dyDescent="0.25">
      <c r="A164">
        <v>54</v>
      </c>
      <c r="B164" t="s">
        <v>25</v>
      </c>
      <c r="C164" s="2">
        <v>39.6</v>
      </c>
      <c r="D164" s="5">
        <v>1</v>
      </c>
      <c r="E164" s="7" t="s">
        <v>1</v>
      </c>
      <c r="F164" t="s">
        <v>20</v>
      </c>
      <c r="G164" s="16">
        <v>10450.552</v>
      </c>
      <c r="H164" s="2"/>
    </row>
    <row r="165" spans="1:8" ht="15" x14ac:dyDescent="0.25">
      <c r="A165">
        <v>32</v>
      </c>
      <c r="B165" t="s">
        <v>24</v>
      </c>
      <c r="C165" s="2">
        <v>29.8</v>
      </c>
      <c r="D165" s="5">
        <v>2</v>
      </c>
      <c r="E165" s="7" t="s">
        <v>1</v>
      </c>
      <c r="F165" t="s">
        <v>20</v>
      </c>
      <c r="G165" s="16">
        <v>5152.134</v>
      </c>
      <c r="H165" s="2"/>
    </row>
    <row r="166" spans="1:8" ht="15" x14ac:dyDescent="0.25">
      <c r="A166">
        <v>37</v>
      </c>
      <c r="B166" t="s">
        <v>25</v>
      </c>
      <c r="C166" s="2">
        <v>29.64</v>
      </c>
      <c r="D166" s="5">
        <v>0</v>
      </c>
      <c r="E166" s="7" t="s">
        <v>1</v>
      </c>
      <c r="F166" t="s">
        <v>22</v>
      </c>
      <c r="G166" s="16">
        <v>5028.1466</v>
      </c>
      <c r="H166" s="2"/>
    </row>
    <row r="167" spans="1:8" ht="15" x14ac:dyDescent="0.25">
      <c r="A167">
        <v>47</v>
      </c>
      <c r="B167" t="s">
        <v>25</v>
      </c>
      <c r="C167" s="2">
        <v>28.215</v>
      </c>
      <c r="D167" s="5">
        <v>4</v>
      </c>
      <c r="E167" s="7" t="s">
        <v>1</v>
      </c>
      <c r="F167" t="s">
        <v>23</v>
      </c>
      <c r="G167" s="16">
        <v>10407.085849999999</v>
      </c>
      <c r="H167" s="2"/>
    </row>
    <row r="168" spans="1:8" ht="15" x14ac:dyDescent="0.25">
      <c r="A168">
        <v>20</v>
      </c>
      <c r="B168" t="s">
        <v>24</v>
      </c>
      <c r="C168" s="2">
        <v>37</v>
      </c>
      <c r="D168" s="5">
        <v>5</v>
      </c>
      <c r="E168" s="7" t="s">
        <v>1</v>
      </c>
      <c r="F168" t="s">
        <v>20</v>
      </c>
      <c r="G168" s="16">
        <v>4830.63</v>
      </c>
      <c r="H168" s="2"/>
    </row>
    <row r="169" spans="1:8" ht="15" x14ac:dyDescent="0.25">
      <c r="A169">
        <v>32</v>
      </c>
      <c r="B169" t="s">
        <v>24</v>
      </c>
      <c r="C169" s="2">
        <v>33.155000000000001</v>
      </c>
      <c r="D169" s="5">
        <v>3</v>
      </c>
      <c r="E169" s="7" t="s">
        <v>1</v>
      </c>
      <c r="F169" t="s">
        <v>22</v>
      </c>
      <c r="G169" s="16">
        <v>6128.79745</v>
      </c>
      <c r="H169" s="2"/>
    </row>
    <row r="170" spans="1:8" ht="15" x14ac:dyDescent="0.25">
      <c r="A170">
        <v>19</v>
      </c>
      <c r="B170" t="s">
        <v>24</v>
      </c>
      <c r="C170" s="2">
        <v>31.824999999999999</v>
      </c>
      <c r="D170" s="5">
        <v>1</v>
      </c>
      <c r="E170" s="7" t="s">
        <v>1</v>
      </c>
      <c r="F170" t="s">
        <v>22</v>
      </c>
      <c r="G170" s="16">
        <v>2719.2797500000001</v>
      </c>
      <c r="H170" s="2"/>
    </row>
    <row r="171" spans="1:8" ht="15" x14ac:dyDescent="0.25">
      <c r="A171">
        <v>27</v>
      </c>
      <c r="B171" t="s">
        <v>25</v>
      </c>
      <c r="C171" s="2">
        <v>18.905000000000001</v>
      </c>
      <c r="D171" s="5">
        <v>3</v>
      </c>
      <c r="E171" s="7" t="s">
        <v>1</v>
      </c>
      <c r="F171" t="s">
        <v>23</v>
      </c>
      <c r="G171" s="16">
        <v>4827.9049500000001</v>
      </c>
      <c r="H171" s="2"/>
    </row>
    <row r="172" spans="1:8" ht="15" x14ac:dyDescent="0.25">
      <c r="A172">
        <v>63</v>
      </c>
      <c r="B172" t="s">
        <v>25</v>
      </c>
      <c r="C172" s="2">
        <v>41.47</v>
      </c>
      <c r="D172" s="5">
        <v>0</v>
      </c>
      <c r="E172" s="7" t="s">
        <v>1</v>
      </c>
      <c r="F172" t="s">
        <v>21</v>
      </c>
      <c r="G172" s="16">
        <v>13405.390299999999</v>
      </c>
      <c r="H172" s="2"/>
    </row>
    <row r="173" spans="1:8" ht="15" x14ac:dyDescent="0.25">
      <c r="A173">
        <v>49</v>
      </c>
      <c r="B173" t="s">
        <v>25</v>
      </c>
      <c r="C173" s="2">
        <v>30.3</v>
      </c>
      <c r="D173" s="5">
        <v>0</v>
      </c>
      <c r="E173" s="7" t="s">
        <v>1</v>
      </c>
      <c r="F173" t="s">
        <v>20</v>
      </c>
      <c r="G173" s="16">
        <v>8116.68</v>
      </c>
      <c r="H173" s="2"/>
    </row>
    <row r="174" spans="1:8" ht="15" x14ac:dyDescent="0.25">
      <c r="A174">
        <v>18</v>
      </c>
      <c r="B174" t="s">
        <v>25</v>
      </c>
      <c r="C174" s="2">
        <v>15.96</v>
      </c>
      <c r="D174" s="5">
        <v>0</v>
      </c>
      <c r="E174" s="7" t="s">
        <v>1</v>
      </c>
      <c r="F174" t="s">
        <v>23</v>
      </c>
      <c r="G174" s="16">
        <v>1694.7963999999999</v>
      </c>
      <c r="H174" s="2"/>
    </row>
    <row r="175" spans="1:8" ht="15" x14ac:dyDescent="0.25">
      <c r="A175">
        <v>35</v>
      </c>
      <c r="B175" t="s">
        <v>24</v>
      </c>
      <c r="C175" s="2">
        <v>34.799999999999997</v>
      </c>
      <c r="D175" s="5">
        <v>1</v>
      </c>
      <c r="E175" s="7" t="s">
        <v>1</v>
      </c>
      <c r="F175" t="s">
        <v>20</v>
      </c>
      <c r="G175" s="16">
        <v>5246.0469999999996</v>
      </c>
      <c r="H175" s="2"/>
    </row>
    <row r="176" spans="1:8" ht="15" x14ac:dyDescent="0.25">
      <c r="A176">
        <v>24</v>
      </c>
      <c r="B176" t="s">
        <v>24</v>
      </c>
      <c r="C176" s="2">
        <v>33.344999999999999</v>
      </c>
      <c r="D176" s="5">
        <v>0</v>
      </c>
      <c r="E176" s="7" t="s">
        <v>1</v>
      </c>
      <c r="F176" t="s">
        <v>22</v>
      </c>
      <c r="G176" s="16">
        <v>2855.4375500000001</v>
      </c>
      <c r="H176" s="2"/>
    </row>
    <row r="177" spans="1:8" ht="15" x14ac:dyDescent="0.25">
      <c r="A177">
        <v>63</v>
      </c>
      <c r="B177" t="s">
        <v>24</v>
      </c>
      <c r="C177" s="2">
        <v>37.700000000000003</v>
      </c>
      <c r="D177" s="5">
        <v>0</v>
      </c>
      <c r="E177" s="7" t="s">
        <v>0</v>
      </c>
      <c r="F177" t="s">
        <v>20</v>
      </c>
      <c r="G177" s="16">
        <v>48824.45</v>
      </c>
      <c r="H177" s="2"/>
    </row>
    <row r="178" spans="1:8" ht="15" x14ac:dyDescent="0.25">
      <c r="A178">
        <v>38</v>
      </c>
      <c r="B178" t="s">
        <v>25</v>
      </c>
      <c r="C178" s="2">
        <v>27.835000000000001</v>
      </c>
      <c r="D178" s="5">
        <v>2</v>
      </c>
      <c r="E178" s="7" t="s">
        <v>1</v>
      </c>
      <c r="F178" t="s">
        <v>22</v>
      </c>
      <c r="G178" s="16">
        <v>6455.86265</v>
      </c>
      <c r="H178" s="2"/>
    </row>
    <row r="179" spans="1:8" ht="15" x14ac:dyDescent="0.25">
      <c r="A179">
        <v>54</v>
      </c>
      <c r="B179" t="s">
        <v>25</v>
      </c>
      <c r="C179" s="2">
        <v>29.2</v>
      </c>
      <c r="D179" s="5">
        <v>1</v>
      </c>
      <c r="E179" s="7" t="s">
        <v>1</v>
      </c>
      <c r="F179" t="s">
        <v>20</v>
      </c>
      <c r="G179" s="16">
        <v>10436.096</v>
      </c>
      <c r="H179" s="2"/>
    </row>
    <row r="180" spans="1:8" ht="15" x14ac:dyDescent="0.25">
      <c r="A180">
        <v>46</v>
      </c>
      <c r="B180" t="s">
        <v>24</v>
      </c>
      <c r="C180" s="2">
        <v>28.9</v>
      </c>
      <c r="D180" s="5">
        <v>2</v>
      </c>
      <c r="E180" s="7" t="s">
        <v>1</v>
      </c>
      <c r="F180" t="s">
        <v>20</v>
      </c>
      <c r="G180" s="16">
        <v>8823.2790000000005</v>
      </c>
      <c r="H180" s="2"/>
    </row>
    <row r="181" spans="1:8" ht="15" x14ac:dyDescent="0.25">
      <c r="A181">
        <v>41</v>
      </c>
      <c r="B181" t="s">
        <v>24</v>
      </c>
      <c r="C181" s="2">
        <v>33.155000000000001</v>
      </c>
      <c r="D181" s="5">
        <v>3</v>
      </c>
      <c r="E181" s="7" t="s">
        <v>1</v>
      </c>
      <c r="F181" t="s">
        <v>23</v>
      </c>
      <c r="G181" s="16">
        <v>8538.28845</v>
      </c>
      <c r="H181" s="2"/>
    </row>
    <row r="182" spans="1:8" ht="15" x14ac:dyDescent="0.25">
      <c r="A182">
        <v>58</v>
      </c>
      <c r="B182" t="s">
        <v>25</v>
      </c>
      <c r="C182" s="2">
        <v>28.594999999999999</v>
      </c>
      <c r="D182" s="5">
        <v>0</v>
      </c>
      <c r="E182" s="7" t="s">
        <v>1</v>
      </c>
      <c r="F182" t="s">
        <v>22</v>
      </c>
      <c r="G182" s="16">
        <v>11735.87905</v>
      </c>
      <c r="H182" s="2"/>
    </row>
    <row r="183" spans="1:8" ht="15" x14ac:dyDescent="0.25">
      <c r="A183">
        <v>18</v>
      </c>
      <c r="B183" t="s">
        <v>24</v>
      </c>
      <c r="C183" s="2">
        <v>38.28</v>
      </c>
      <c r="D183" s="5">
        <v>0</v>
      </c>
      <c r="E183" s="7" t="s">
        <v>1</v>
      </c>
      <c r="F183" t="s">
        <v>21</v>
      </c>
      <c r="G183" s="16">
        <v>1631.8212000000001</v>
      </c>
      <c r="H183" s="2"/>
    </row>
    <row r="184" spans="1:8" ht="15" x14ac:dyDescent="0.25">
      <c r="A184">
        <v>22</v>
      </c>
      <c r="B184" t="s">
        <v>25</v>
      </c>
      <c r="C184" s="2">
        <v>19.95</v>
      </c>
      <c r="D184" s="5">
        <v>3</v>
      </c>
      <c r="E184" s="7" t="s">
        <v>1</v>
      </c>
      <c r="F184" t="s">
        <v>23</v>
      </c>
      <c r="G184" s="16">
        <v>4005.4225000000001</v>
      </c>
      <c r="H184" s="2"/>
    </row>
    <row r="185" spans="1:8" ht="15" x14ac:dyDescent="0.25">
      <c r="A185">
        <v>44</v>
      </c>
      <c r="B185" t="s">
        <v>24</v>
      </c>
      <c r="C185" s="2">
        <v>26.41</v>
      </c>
      <c r="D185" s="5">
        <v>0</v>
      </c>
      <c r="E185" s="7" t="s">
        <v>1</v>
      </c>
      <c r="F185" t="s">
        <v>22</v>
      </c>
      <c r="G185" s="16">
        <v>7419.4778999999999</v>
      </c>
      <c r="H185" s="2"/>
    </row>
    <row r="186" spans="1:8" ht="15" x14ac:dyDescent="0.25">
      <c r="A186">
        <v>44</v>
      </c>
      <c r="B186" t="s">
        <v>25</v>
      </c>
      <c r="C186" s="2">
        <v>30.69</v>
      </c>
      <c r="D186" s="5">
        <v>2</v>
      </c>
      <c r="E186" s="7" t="s">
        <v>1</v>
      </c>
      <c r="F186" t="s">
        <v>21</v>
      </c>
      <c r="G186" s="16">
        <v>7731.4270999999999</v>
      </c>
      <c r="H186" s="2"/>
    </row>
    <row r="187" spans="1:8" ht="15" x14ac:dyDescent="0.25">
      <c r="A187">
        <v>36</v>
      </c>
      <c r="B187" t="s">
        <v>25</v>
      </c>
      <c r="C187" s="2">
        <v>41.895000000000003</v>
      </c>
      <c r="D187" s="5">
        <v>3</v>
      </c>
      <c r="E187" s="7" t="s">
        <v>0</v>
      </c>
      <c r="F187" t="s">
        <v>23</v>
      </c>
      <c r="G187" s="16">
        <v>43753.337050000002</v>
      </c>
      <c r="H187" s="2"/>
    </row>
    <row r="188" spans="1:8" ht="15" x14ac:dyDescent="0.25">
      <c r="A188">
        <v>26</v>
      </c>
      <c r="B188" t="s">
        <v>24</v>
      </c>
      <c r="C188" s="2">
        <v>29.92</v>
      </c>
      <c r="D188" s="5">
        <v>2</v>
      </c>
      <c r="E188" s="7" t="s">
        <v>1</v>
      </c>
      <c r="F188" t="s">
        <v>21</v>
      </c>
      <c r="G188" s="16">
        <v>3981.9767999999999</v>
      </c>
      <c r="H188" s="2"/>
    </row>
    <row r="189" spans="1:8" ht="15" x14ac:dyDescent="0.25">
      <c r="A189">
        <v>30</v>
      </c>
      <c r="B189" t="s">
        <v>24</v>
      </c>
      <c r="C189" s="2">
        <v>30.9</v>
      </c>
      <c r="D189" s="5">
        <v>3</v>
      </c>
      <c r="E189" s="7" t="s">
        <v>1</v>
      </c>
      <c r="F189" t="s">
        <v>20</v>
      </c>
      <c r="G189" s="16">
        <v>5325.6509999999998</v>
      </c>
      <c r="H189" s="2"/>
    </row>
    <row r="190" spans="1:8" ht="15" x14ac:dyDescent="0.25">
      <c r="A190">
        <v>41</v>
      </c>
      <c r="B190" t="s">
        <v>24</v>
      </c>
      <c r="C190" s="2">
        <v>32.200000000000003</v>
      </c>
      <c r="D190" s="5">
        <v>1</v>
      </c>
      <c r="E190" s="7" t="s">
        <v>1</v>
      </c>
      <c r="F190" t="s">
        <v>20</v>
      </c>
      <c r="G190" s="16">
        <v>6775.9610000000002</v>
      </c>
      <c r="H190" s="2"/>
    </row>
    <row r="191" spans="1:8" ht="15" x14ac:dyDescent="0.25">
      <c r="A191">
        <v>29</v>
      </c>
      <c r="B191" t="s">
        <v>24</v>
      </c>
      <c r="C191" s="2">
        <v>32.11</v>
      </c>
      <c r="D191" s="5">
        <v>2</v>
      </c>
      <c r="E191" s="7" t="s">
        <v>1</v>
      </c>
      <c r="F191" t="s">
        <v>22</v>
      </c>
      <c r="G191" s="16">
        <v>4922.9159</v>
      </c>
      <c r="H191" s="2"/>
    </row>
    <row r="192" spans="1:8" ht="15" x14ac:dyDescent="0.25">
      <c r="A192">
        <v>61</v>
      </c>
      <c r="B192" t="s">
        <v>25</v>
      </c>
      <c r="C192" s="2">
        <v>31.57</v>
      </c>
      <c r="D192" s="5">
        <v>0</v>
      </c>
      <c r="E192" s="7" t="s">
        <v>1</v>
      </c>
      <c r="F192" t="s">
        <v>21</v>
      </c>
      <c r="G192" s="16">
        <v>12557.605299999999</v>
      </c>
      <c r="H192" s="2"/>
    </row>
    <row r="193" spans="1:8" ht="15" x14ac:dyDescent="0.25">
      <c r="A193">
        <v>36</v>
      </c>
      <c r="B193" t="s">
        <v>24</v>
      </c>
      <c r="C193" s="2">
        <v>26.2</v>
      </c>
      <c r="D193" s="5">
        <v>0</v>
      </c>
      <c r="E193" s="7" t="s">
        <v>1</v>
      </c>
      <c r="F193" t="s">
        <v>20</v>
      </c>
      <c r="G193" s="16">
        <v>4883.866</v>
      </c>
      <c r="H193" s="2"/>
    </row>
    <row r="194" spans="1:8" ht="15" x14ac:dyDescent="0.25">
      <c r="A194">
        <v>25</v>
      </c>
      <c r="B194" t="s">
        <v>25</v>
      </c>
      <c r="C194" s="2">
        <v>25.74</v>
      </c>
      <c r="D194" s="5">
        <v>0</v>
      </c>
      <c r="E194" s="7" t="s">
        <v>1</v>
      </c>
      <c r="F194" t="s">
        <v>21</v>
      </c>
      <c r="G194" s="16">
        <v>2137.6536000000001</v>
      </c>
      <c r="H194" s="2"/>
    </row>
    <row r="195" spans="1:8" ht="15" x14ac:dyDescent="0.25">
      <c r="A195">
        <v>56</v>
      </c>
      <c r="B195" t="s">
        <v>24</v>
      </c>
      <c r="C195" s="2">
        <v>26.6</v>
      </c>
      <c r="D195" s="5">
        <v>1</v>
      </c>
      <c r="E195" s="7" t="s">
        <v>1</v>
      </c>
      <c r="F195" t="s">
        <v>22</v>
      </c>
      <c r="G195" s="16">
        <v>12044.342000000001</v>
      </c>
      <c r="H195" s="2"/>
    </row>
    <row r="196" spans="1:8" ht="15" x14ac:dyDescent="0.25">
      <c r="A196">
        <v>18</v>
      </c>
      <c r="B196" t="s">
        <v>25</v>
      </c>
      <c r="C196" s="2">
        <v>34.43</v>
      </c>
      <c r="D196" s="5">
        <v>0</v>
      </c>
      <c r="E196" s="7" t="s">
        <v>1</v>
      </c>
      <c r="F196" t="s">
        <v>21</v>
      </c>
      <c r="G196" s="16">
        <v>1137.4697000000001</v>
      </c>
      <c r="H196" s="2"/>
    </row>
    <row r="197" spans="1:8" ht="15" x14ac:dyDescent="0.25">
      <c r="A197">
        <v>19</v>
      </c>
      <c r="B197" t="s">
        <v>25</v>
      </c>
      <c r="C197" s="2">
        <v>30.59</v>
      </c>
      <c r="D197" s="5">
        <v>0</v>
      </c>
      <c r="E197" s="7" t="s">
        <v>1</v>
      </c>
      <c r="F197" t="s">
        <v>22</v>
      </c>
      <c r="G197" s="16">
        <v>1639.5631000000001</v>
      </c>
      <c r="H197" s="2"/>
    </row>
    <row r="198" spans="1:8" ht="15" x14ac:dyDescent="0.25">
      <c r="A198">
        <v>39</v>
      </c>
      <c r="B198" t="s">
        <v>24</v>
      </c>
      <c r="C198" s="2">
        <v>32.799999999999997</v>
      </c>
      <c r="D198" s="5">
        <v>0</v>
      </c>
      <c r="E198" s="7" t="s">
        <v>1</v>
      </c>
      <c r="F198" t="s">
        <v>20</v>
      </c>
      <c r="G198" s="16">
        <v>5649.7150000000001</v>
      </c>
      <c r="H198" s="2"/>
    </row>
    <row r="199" spans="1:8" ht="15" x14ac:dyDescent="0.25">
      <c r="A199">
        <v>45</v>
      </c>
      <c r="B199" t="s">
        <v>24</v>
      </c>
      <c r="C199" s="2">
        <v>28.6</v>
      </c>
      <c r="D199" s="5">
        <v>2</v>
      </c>
      <c r="E199" s="7" t="s">
        <v>1</v>
      </c>
      <c r="F199" t="s">
        <v>21</v>
      </c>
      <c r="G199" s="16">
        <v>8516.8289999999997</v>
      </c>
      <c r="H199" s="2"/>
    </row>
    <row r="200" spans="1:8" ht="15" x14ac:dyDescent="0.25">
      <c r="A200">
        <v>51</v>
      </c>
      <c r="B200" t="s">
        <v>24</v>
      </c>
      <c r="C200" s="2">
        <v>18.05</v>
      </c>
      <c r="D200" s="5">
        <v>0</v>
      </c>
      <c r="E200" s="7" t="s">
        <v>1</v>
      </c>
      <c r="F200" t="s">
        <v>22</v>
      </c>
      <c r="G200" s="16">
        <v>9644.2525000000005</v>
      </c>
      <c r="H200" s="2"/>
    </row>
    <row r="201" spans="1:8" ht="15" x14ac:dyDescent="0.25">
      <c r="A201">
        <v>64</v>
      </c>
      <c r="B201" t="s">
        <v>24</v>
      </c>
      <c r="C201" s="2">
        <v>39.33</v>
      </c>
      <c r="D201" s="5">
        <v>0</v>
      </c>
      <c r="E201" s="7" t="s">
        <v>1</v>
      </c>
      <c r="F201" t="s">
        <v>23</v>
      </c>
      <c r="G201" s="16">
        <v>14901.5167</v>
      </c>
      <c r="H201" s="2"/>
    </row>
    <row r="202" spans="1:8" ht="15" x14ac:dyDescent="0.25">
      <c r="A202">
        <v>19</v>
      </c>
      <c r="B202" t="s">
        <v>24</v>
      </c>
      <c r="C202" s="2">
        <v>32.11</v>
      </c>
      <c r="D202" s="5">
        <v>0</v>
      </c>
      <c r="E202" s="7" t="s">
        <v>1</v>
      </c>
      <c r="F202" t="s">
        <v>22</v>
      </c>
      <c r="G202" s="16">
        <v>2130.6759000000002</v>
      </c>
      <c r="H202" s="2"/>
    </row>
    <row r="203" spans="1:8" ht="15" x14ac:dyDescent="0.25">
      <c r="A203">
        <v>48</v>
      </c>
      <c r="B203" t="s">
        <v>24</v>
      </c>
      <c r="C203" s="2">
        <v>32.229999999999997</v>
      </c>
      <c r="D203" s="5">
        <v>1</v>
      </c>
      <c r="E203" s="7" t="s">
        <v>1</v>
      </c>
      <c r="F203" t="s">
        <v>21</v>
      </c>
      <c r="G203" s="16">
        <v>8871.1517000000003</v>
      </c>
      <c r="H203" s="2"/>
    </row>
    <row r="204" spans="1:8" ht="15" x14ac:dyDescent="0.25">
      <c r="A204">
        <v>60</v>
      </c>
      <c r="B204" t="s">
        <v>24</v>
      </c>
      <c r="C204" s="2">
        <v>24.035</v>
      </c>
      <c r="D204" s="5">
        <v>0</v>
      </c>
      <c r="E204" s="7" t="s">
        <v>1</v>
      </c>
      <c r="F204" t="s">
        <v>22</v>
      </c>
      <c r="G204" s="16">
        <v>13012.20865</v>
      </c>
      <c r="H204" s="2"/>
    </row>
    <row r="205" spans="1:8" ht="15" x14ac:dyDescent="0.25">
      <c r="A205">
        <v>27</v>
      </c>
      <c r="B205" t="s">
        <v>24</v>
      </c>
      <c r="C205" s="2">
        <v>36.08</v>
      </c>
      <c r="D205" s="5">
        <v>0</v>
      </c>
      <c r="E205" s="7" t="s">
        <v>0</v>
      </c>
      <c r="F205" t="s">
        <v>21</v>
      </c>
      <c r="G205" s="16">
        <v>37133.898200000003</v>
      </c>
      <c r="H205" s="2"/>
    </row>
    <row r="206" spans="1:8" ht="15" x14ac:dyDescent="0.25">
      <c r="A206">
        <v>46</v>
      </c>
      <c r="B206" t="s">
        <v>25</v>
      </c>
      <c r="C206" s="2">
        <v>22.3</v>
      </c>
      <c r="D206" s="5">
        <v>0</v>
      </c>
      <c r="E206" s="7" t="s">
        <v>1</v>
      </c>
      <c r="F206" t="s">
        <v>20</v>
      </c>
      <c r="G206" s="16">
        <v>7147.1049999999996</v>
      </c>
      <c r="H206" s="2"/>
    </row>
    <row r="207" spans="1:8" ht="15" x14ac:dyDescent="0.25">
      <c r="A207">
        <v>28</v>
      </c>
      <c r="B207" t="s">
        <v>24</v>
      </c>
      <c r="C207" s="2">
        <v>28.88</v>
      </c>
      <c r="D207" s="5">
        <v>1</v>
      </c>
      <c r="E207" s="7" t="s">
        <v>1</v>
      </c>
      <c r="F207" t="s">
        <v>23</v>
      </c>
      <c r="G207" s="16">
        <v>4337.7352000000001</v>
      </c>
      <c r="H207" s="2"/>
    </row>
    <row r="208" spans="1:8" ht="15" x14ac:dyDescent="0.25">
      <c r="A208">
        <v>59</v>
      </c>
      <c r="B208" t="s">
        <v>25</v>
      </c>
      <c r="C208" s="2">
        <v>26.4</v>
      </c>
      <c r="D208" s="5">
        <v>0</v>
      </c>
      <c r="E208" s="7" t="s">
        <v>1</v>
      </c>
      <c r="F208" t="s">
        <v>21</v>
      </c>
      <c r="G208" s="16">
        <v>11743.299000000001</v>
      </c>
      <c r="H208" s="2"/>
    </row>
    <row r="209" spans="1:8" ht="15" x14ac:dyDescent="0.25">
      <c r="A209">
        <v>35</v>
      </c>
      <c r="B209" t="s">
        <v>25</v>
      </c>
      <c r="C209" s="2">
        <v>27.74</v>
      </c>
      <c r="D209" s="5">
        <v>2</v>
      </c>
      <c r="E209" s="7" t="s">
        <v>0</v>
      </c>
      <c r="F209" t="s">
        <v>23</v>
      </c>
      <c r="G209" s="16">
        <v>20984.0936</v>
      </c>
      <c r="H209" s="2"/>
    </row>
    <row r="210" spans="1:8" ht="15" x14ac:dyDescent="0.25">
      <c r="A210">
        <v>63</v>
      </c>
      <c r="B210" t="s">
        <v>24</v>
      </c>
      <c r="C210" s="2">
        <v>31.8</v>
      </c>
      <c r="D210" s="5">
        <v>0</v>
      </c>
      <c r="E210" s="7" t="s">
        <v>1</v>
      </c>
      <c r="F210" t="s">
        <v>20</v>
      </c>
      <c r="G210" s="16">
        <v>13880.949000000001</v>
      </c>
      <c r="H210" s="2"/>
    </row>
    <row r="211" spans="1:8" ht="15" x14ac:dyDescent="0.25">
      <c r="A211">
        <v>40</v>
      </c>
      <c r="B211" t="s">
        <v>25</v>
      </c>
      <c r="C211" s="2">
        <v>41.23</v>
      </c>
      <c r="D211" s="5">
        <v>1</v>
      </c>
      <c r="E211" s="7" t="s">
        <v>1</v>
      </c>
      <c r="F211" t="s">
        <v>23</v>
      </c>
      <c r="G211" s="16">
        <v>6610.1097</v>
      </c>
      <c r="H211" s="2"/>
    </row>
    <row r="212" spans="1:8" ht="15" x14ac:dyDescent="0.25">
      <c r="A212">
        <v>20</v>
      </c>
      <c r="B212" t="s">
        <v>25</v>
      </c>
      <c r="C212" s="2">
        <v>33</v>
      </c>
      <c r="D212" s="5">
        <v>1</v>
      </c>
      <c r="E212" s="7" t="s">
        <v>1</v>
      </c>
      <c r="F212" t="s">
        <v>20</v>
      </c>
      <c r="G212" s="16">
        <v>1980.07</v>
      </c>
      <c r="H212" s="2"/>
    </row>
    <row r="213" spans="1:8" ht="15" x14ac:dyDescent="0.25">
      <c r="A213">
        <v>40</v>
      </c>
      <c r="B213" t="s">
        <v>25</v>
      </c>
      <c r="C213" s="2">
        <v>30.875</v>
      </c>
      <c r="D213" s="5">
        <v>4</v>
      </c>
      <c r="E213" s="7" t="s">
        <v>1</v>
      </c>
      <c r="F213" t="s">
        <v>22</v>
      </c>
      <c r="G213" s="16">
        <v>8162.7162500000004</v>
      </c>
      <c r="H213" s="2"/>
    </row>
    <row r="214" spans="1:8" ht="15" x14ac:dyDescent="0.25">
      <c r="A214">
        <v>24</v>
      </c>
      <c r="B214" t="s">
        <v>25</v>
      </c>
      <c r="C214" s="2">
        <v>28.5</v>
      </c>
      <c r="D214" s="5">
        <v>2</v>
      </c>
      <c r="E214" s="7" t="s">
        <v>1</v>
      </c>
      <c r="F214" t="s">
        <v>22</v>
      </c>
      <c r="G214" s="16">
        <v>3537.703</v>
      </c>
      <c r="H214" s="2"/>
    </row>
    <row r="215" spans="1:8" ht="15" x14ac:dyDescent="0.25">
      <c r="A215">
        <v>34</v>
      </c>
      <c r="B215" t="s">
        <v>24</v>
      </c>
      <c r="C215" s="2">
        <v>26.73</v>
      </c>
      <c r="D215" s="5">
        <v>1</v>
      </c>
      <c r="E215" s="7" t="s">
        <v>1</v>
      </c>
      <c r="F215" t="s">
        <v>21</v>
      </c>
      <c r="G215" s="16">
        <v>5002.7826999999997</v>
      </c>
      <c r="H215" s="2"/>
    </row>
    <row r="216" spans="1:8" ht="15" x14ac:dyDescent="0.25">
      <c r="A216">
        <v>45</v>
      </c>
      <c r="B216" t="s">
        <v>24</v>
      </c>
      <c r="C216" s="2">
        <v>30.9</v>
      </c>
      <c r="D216" s="5">
        <v>2</v>
      </c>
      <c r="E216" s="7" t="s">
        <v>1</v>
      </c>
      <c r="F216" t="s">
        <v>20</v>
      </c>
      <c r="G216" s="16">
        <v>8520.0259999999998</v>
      </c>
      <c r="H216" s="2"/>
    </row>
    <row r="217" spans="1:8" ht="15" x14ac:dyDescent="0.25">
      <c r="A217">
        <v>41</v>
      </c>
      <c r="B217" t="s">
        <v>24</v>
      </c>
      <c r="C217" s="2">
        <v>37.1</v>
      </c>
      <c r="D217" s="5">
        <v>2</v>
      </c>
      <c r="E217" s="7" t="s">
        <v>1</v>
      </c>
      <c r="F217" t="s">
        <v>20</v>
      </c>
      <c r="G217" s="16">
        <v>7371.7719999999999</v>
      </c>
      <c r="H217" s="2"/>
    </row>
    <row r="218" spans="1:8" ht="15" x14ac:dyDescent="0.25">
      <c r="A218">
        <v>53</v>
      </c>
      <c r="B218" t="s">
        <v>24</v>
      </c>
      <c r="C218" s="2">
        <v>26.6</v>
      </c>
      <c r="D218" s="5">
        <v>0</v>
      </c>
      <c r="E218" s="7" t="s">
        <v>1</v>
      </c>
      <c r="F218" t="s">
        <v>22</v>
      </c>
      <c r="G218" s="16">
        <v>10355.641</v>
      </c>
      <c r="H218" s="2"/>
    </row>
    <row r="219" spans="1:8" ht="15" x14ac:dyDescent="0.25">
      <c r="A219">
        <v>27</v>
      </c>
      <c r="B219" t="s">
        <v>25</v>
      </c>
      <c r="C219" s="2">
        <v>23.1</v>
      </c>
      <c r="D219" s="5">
        <v>0</v>
      </c>
      <c r="E219" s="7" t="s">
        <v>1</v>
      </c>
      <c r="F219" t="s">
        <v>21</v>
      </c>
      <c r="G219" s="16">
        <v>2483.7359999999999</v>
      </c>
      <c r="H219" s="2"/>
    </row>
    <row r="220" spans="1:8" ht="15" x14ac:dyDescent="0.25">
      <c r="A220">
        <v>26</v>
      </c>
      <c r="B220" t="s">
        <v>24</v>
      </c>
      <c r="C220" s="2">
        <v>29.92</v>
      </c>
      <c r="D220" s="5">
        <v>1</v>
      </c>
      <c r="E220" s="7" t="s">
        <v>1</v>
      </c>
      <c r="F220" t="s">
        <v>21</v>
      </c>
      <c r="G220" s="16">
        <v>3392.9767999999999</v>
      </c>
      <c r="H220" s="2"/>
    </row>
    <row r="221" spans="1:8" ht="15" x14ac:dyDescent="0.25">
      <c r="A221">
        <v>24</v>
      </c>
      <c r="B221" t="s">
        <v>24</v>
      </c>
      <c r="C221" s="2">
        <v>23.21</v>
      </c>
      <c r="D221" s="5">
        <v>0</v>
      </c>
      <c r="E221" s="7" t="s">
        <v>1</v>
      </c>
      <c r="F221" t="s">
        <v>21</v>
      </c>
      <c r="G221" s="16">
        <v>25081.76784</v>
      </c>
      <c r="H221" s="2"/>
    </row>
    <row r="222" spans="1:8" ht="15" x14ac:dyDescent="0.25">
      <c r="A222">
        <v>34</v>
      </c>
      <c r="B222" t="s">
        <v>24</v>
      </c>
      <c r="C222" s="2">
        <v>33.700000000000003</v>
      </c>
      <c r="D222" s="5">
        <v>1</v>
      </c>
      <c r="E222" s="7" t="s">
        <v>1</v>
      </c>
      <c r="F222" t="s">
        <v>20</v>
      </c>
      <c r="G222" s="16">
        <v>5012.4709999999995</v>
      </c>
      <c r="H222" s="2"/>
    </row>
    <row r="223" spans="1:8" ht="15" x14ac:dyDescent="0.25">
      <c r="A223">
        <v>53</v>
      </c>
      <c r="B223" t="s">
        <v>24</v>
      </c>
      <c r="C223" s="2">
        <v>33.25</v>
      </c>
      <c r="D223" s="5">
        <v>0</v>
      </c>
      <c r="E223" s="7" t="s">
        <v>1</v>
      </c>
      <c r="F223" t="s">
        <v>23</v>
      </c>
      <c r="G223" s="16">
        <v>10564.8845</v>
      </c>
      <c r="H223" s="2"/>
    </row>
    <row r="224" spans="1:8" ht="15" x14ac:dyDescent="0.25">
      <c r="A224">
        <v>32</v>
      </c>
      <c r="B224" t="s">
        <v>25</v>
      </c>
      <c r="C224" s="2">
        <v>30.8</v>
      </c>
      <c r="D224" s="5">
        <v>3</v>
      </c>
      <c r="E224" s="7" t="s">
        <v>1</v>
      </c>
      <c r="F224" t="s">
        <v>20</v>
      </c>
      <c r="G224" s="16">
        <v>5253.5240000000003</v>
      </c>
      <c r="H224" s="2"/>
    </row>
    <row r="225" spans="1:8" ht="15" x14ac:dyDescent="0.25">
      <c r="A225">
        <v>19</v>
      </c>
      <c r="B225" t="s">
        <v>25</v>
      </c>
      <c r="C225" s="2">
        <v>34.799999999999997</v>
      </c>
      <c r="D225" s="5">
        <v>0</v>
      </c>
      <c r="E225" s="7" t="s">
        <v>0</v>
      </c>
      <c r="F225" t="s">
        <v>20</v>
      </c>
      <c r="G225" s="16">
        <v>34779.614999999998</v>
      </c>
      <c r="H225" s="2"/>
    </row>
    <row r="226" spans="1:8" ht="15" x14ac:dyDescent="0.25">
      <c r="A226">
        <v>42</v>
      </c>
      <c r="B226" t="s">
        <v>25</v>
      </c>
      <c r="C226" s="2">
        <v>24.64</v>
      </c>
      <c r="D226" s="5">
        <v>0</v>
      </c>
      <c r="E226" s="7" t="s">
        <v>0</v>
      </c>
      <c r="F226" t="s">
        <v>21</v>
      </c>
      <c r="G226" s="16">
        <v>19515.5416</v>
      </c>
      <c r="H226" s="2"/>
    </row>
    <row r="227" spans="1:8" ht="15" x14ac:dyDescent="0.25">
      <c r="A227">
        <v>55</v>
      </c>
      <c r="B227" t="s">
        <v>25</v>
      </c>
      <c r="C227" s="2">
        <v>33.880000000000003</v>
      </c>
      <c r="D227" s="5">
        <v>3</v>
      </c>
      <c r="E227" s="7" t="s">
        <v>1</v>
      </c>
      <c r="F227" t="s">
        <v>21</v>
      </c>
      <c r="G227" s="16">
        <v>11987.1682</v>
      </c>
      <c r="H227" s="2"/>
    </row>
    <row r="228" spans="1:8" ht="15" x14ac:dyDescent="0.25">
      <c r="A228">
        <v>28</v>
      </c>
      <c r="B228" t="s">
        <v>25</v>
      </c>
      <c r="C228" s="2">
        <v>38.06</v>
      </c>
      <c r="D228" s="5">
        <v>0</v>
      </c>
      <c r="E228" s="7" t="s">
        <v>1</v>
      </c>
      <c r="F228" t="s">
        <v>21</v>
      </c>
      <c r="G228" s="16">
        <v>2689.4953999999998</v>
      </c>
      <c r="H228" s="2"/>
    </row>
    <row r="229" spans="1:8" ht="15" x14ac:dyDescent="0.25">
      <c r="A229">
        <v>58</v>
      </c>
      <c r="B229" t="s">
        <v>24</v>
      </c>
      <c r="C229" s="2">
        <v>41.91</v>
      </c>
      <c r="D229" s="5">
        <v>0</v>
      </c>
      <c r="E229" s="7" t="s">
        <v>1</v>
      </c>
      <c r="F229" t="s">
        <v>21</v>
      </c>
      <c r="G229" s="16">
        <v>24227.337240000001</v>
      </c>
      <c r="H229" s="2"/>
    </row>
    <row r="230" spans="1:8" ht="15" x14ac:dyDescent="0.25">
      <c r="A230">
        <v>41</v>
      </c>
      <c r="B230" t="s">
        <v>24</v>
      </c>
      <c r="C230" s="2">
        <v>31.635000000000002</v>
      </c>
      <c r="D230" s="5">
        <v>1</v>
      </c>
      <c r="E230" s="7" t="s">
        <v>1</v>
      </c>
      <c r="F230" t="s">
        <v>23</v>
      </c>
      <c r="G230" s="16">
        <v>7358.1756500000001</v>
      </c>
      <c r="H230" s="2"/>
    </row>
    <row r="231" spans="1:8" ht="15" x14ac:dyDescent="0.25">
      <c r="A231">
        <v>47</v>
      </c>
      <c r="B231" t="s">
        <v>25</v>
      </c>
      <c r="C231" s="2">
        <v>25.46</v>
      </c>
      <c r="D231" s="5">
        <v>2</v>
      </c>
      <c r="E231" s="7" t="s">
        <v>1</v>
      </c>
      <c r="F231" t="s">
        <v>23</v>
      </c>
      <c r="G231" s="16">
        <v>9225.2564000000002</v>
      </c>
      <c r="H231" s="2"/>
    </row>
    <row r="232" spans="1:8" ht="15" x14ac:dyDescent="0.25">
      <c r="A232">
        <v>42</v>
      </c>
      <c r="B232" t="s">
        <v>24</v>
      </c>
      <c r="C232" s="2">
        <v>36.195</v>
      </c>
      <c r="D232" s="5">
        <v>1</v>
      </c>
      <c r="E232" s="7" t="s">
        <v>1</v>
      </c>
      <c r="F232" t="s">
        <v>22</v>
      </c>
      <c r="G232" s="16">
        <v>7443.6430499999997</v>
      </c>
      <c r="H232" s="2"/>
    </row>
    <row r="233" spans="1:8" ht="15" x14ac:dyDescent="0.25">
      <c r="A233">
        <v>59</v>
      </c>
      <c r="B233" t="s">
        <v>24</v>
      </c>
      <c r="C233" s="2">
        <v>27.83</v>
      </c>
      <c r="D233" s="5">
        <v>3</v>
      </c>
      <c r="E233" s="7" t="s">
        <v>1</v>
      </c>
      <c r="F233" t="s">
        <v>21</v>
      </c>
      <c r="G233" s="16">
        <v>14001.286700000001</v>
      </c>
      <c r="H233" s="2"/>
    </row>
    <row r="234" spans="1:8" ht="15" x14ac:dyDescent="0.25">
      <c r="A234">
        <v>19</v>
      </c>
      <c r="B234" t="s">
        <v>24</v>
      </c>
      <c r="C234" s="2">
        <v>17.8</v>
      </c>
      <c r="D234" s="5">
        <v>0</v>
      </c>
      <c r="E234" s="7" t="s">
        <v>1</v>
      </c>
      <c r="F234" t="s">
        <v>20</v>
      </c>
      <c r="G234" s="16">
        <v>1727.7850000000001</v>
      </c>
      <c r="H234" s="2"/>
    </row>
    <row r="235" spans="1:8" ht="15" x14ac:dyDescent="0.25">
      <c r="A235">
        <v>59</v>
      </c>
      <c r="B235" t="s">
        <v>25</v>
      </c>
      <c r="C235" s="2">
        <v>27.5</v>
      </c>
      <c r="D235" s="5">
        <v>1</v>
      </c>
      <c r="E235" s="7" t="s">
        <v>1</v>
      </c>
      <c r="F235" t="s">
        <v>20</v>
      </c>
      <c r="G235" s="16">
        <v>12333.828</v>
      </c>
      <c r="H235" s="2"/>
    </row>
    <row r="236" spans="1:8" ht="15" x14ac:dyDescent="0.25">
      <c r="A236">
        <v>39</v>
      </c>
      <c r="B236" t="s">
        <v>25</v>
      </c>
      <c r="C236" s="2">
        <v>24.51</v>
      </c>
      <c r="D236" s="5">
        <v>2</v>
      </c>
      <c r="E236" s="7" t="s">
        <v>1</v>
      </c>
      <c r="F236" t="s">
        <v>22</v>
      </c>
      <c r="G236" s="16">
        <v>6710.1918999999998</v>
      </c>
      <c r="H236" s="2"/>
    </row>
    <row r="237" spans="1:8" ht="15" x14ac:dyDescent="0.25">
      <c r="A237">
        <v>40</v>
      </c>
      <c r="B237" t="s">
        <v>24</v>
      </c>
      <c r="C237" s="2">
        <v>22.22</v>
      </c>
      <c r="D237" s="5">
        <v>2</v>
      </c>
      <c r="E237" s="7" t="s">
        <v>0</v>
      </c>
      <c r="F237" t="s">
        <v>21</v>
      </c>
      <c r="G237" s="16">
        <v>19444.265800000001</v>
      </c>
      <c r="H237" s="2"/>
    </row>
    <row r="238" spans="1:8" ht="15" x14ac:dyDescent="0.25">
      <c r="A238">
        <v>18</v>
      </c>
      <c r="B238" t="s">
        <v>24</v>
      </c>
      <c r="C238" s="2">
        <v>26.73</v>
      </c>
      <c r="D238" s="5">
        <v>0</v>
      </c>
      <c r="E238" s="7" t="s">
        <v>1</v>
      </c>
      <c r="F238" t="s">
        <v>21</v>
      </c>
      <c r="G238" s="16">
        <v>1615.7666999999999</v>
      </c>
      <c r="H238" s="2"/>
    </row>
    <row r="239" spans="1:8" ht="15" x14ac:dyDescent="0.25">
      <c r="A239">
        <v>31</v>
      </c>
      <c r="B239" t="s">
        <v>25</v>
      </c>
      <c r="C239" s="2">
        <v>38.39</v>
      </c>
      <c r="D239" s="5">
        <v>2</v>
      </c>
      <c r="E239" s="7" t="s">
        <v>1</v>
      </c>
      <c r="F239" t="s">
        <v>21</v>
      </c>
      <c r="G239" s="16">
        <v>4463.2051000000001</v>
      </c>
      <c r="H239" s="2"/>
    </row>
    <row r="240" spans="1:8" ht="15" x14ac:dyDescent="0.25">
      <c r="A240">
        <v>19</v>
      </c>
      <c r="B240" t="s">
        <v>25</v>
      </c>
      <c r="C240" s="2">
        <v>29.07</v>
      </c>
      <c r="D240" s="5">
        <v>0</v>
      </c>
      <c r="E240" s="7" t="s">
        <v>0</v>
      </c>
      <c r="F240" t="s">
        <v>22</v>
      </c>
      <c r="G240" s="16">
        <v>17352.6803</v>
      </c>
      <c r="H240" s="2"/>
    </row>
    <row r="241" spans="1:8" ht="15" x14ac:dyDescent="0.25">
      <c r="A241">
        <v>44</v>
      </c>
      <c r="B241" t="s">
        <v>25</v>
      </c>
      <c r="C241" s="2">
        <v>38.06</v>
      </c>
      <c r="D241" s="5">
        <v>1</v>
      </c>
      <c r="E241" s="7" t="s">
        <v>1</v>
      </c>
      <c r="F241" t="s">
        <v>21</v>
      </c>
      <c r="G241" s="16">
        <v>7152.6714000000002</v>
      </c>
      <c r="H241" s="2"/>
    </row>
    <row r="242" spans="1:8" ht="15" x14ac:dyDescent="0.25">
      <c r="A242">
        <v>23</v>
      </c>
      <c r="B242" t="s">
        <v>24</v>
      </c>
      <c r="C242" s="2">
        <v>36.67</v>
      </c>
      <c r="D242" s="5">
        <v>2</v>
      </c>
      <c r="E242" s="7" t="s">
        <v>0</v>
      </c>
      <c r="F242" t="s">
        <v>23</v>
      </c>
      <c r="G242" s="16">
        <v>38511.628299999997</v>
      </c>
      <c r="H242" s="2"/>
    </row>
    <row r="243" spans="1:8" ht="15" x14ac:dyDescent="0.25">
      <c r="A243">
        <v>33</v>
      </c>
      <c r="B243" t="s">
        <v>24</v>
      </c>
      <c r="C243" s="2">
        <v>22.135000000000002</v>
      </c>
      <c r="D243" s="5">
        <v>1</v>
      </c>
      <c r="E243" s="7" t="s">
        <v>1</v>
      </c>
      <c r="F243" t="s">
        <v>23</v>
      </c>
      <c r="G243" s="16">
        <v>5354.0746499999996</v>
      </c>
      <c r="H243" s="2"/>
    </row>
    <row r="244" spans="1:8" ht="15" x14ac:dyDescent="0.25">
      <c r="A244">
        <v>55</v>
      </c>
      <c r="B244" t="s">
        <v>24</v>
      </c>
      <c r="C244" s="2">
        <v>26.8</v>
      </c>
      <c r="D244" s="5">
        <v>1</v>
      </c>
      <c r="E244" s="7" t="s">
        <v>1</v>
      </c>
      <c r="F244" t="s">
        <v>20</v>
      </c>
      <c r="G244" s="16">
        <v>35160.134570000002</v>
      </c>
      <c r="H244" s="2"/>
    </row>
    <row r="245" spans="1:8" ht="15" x14ac:dyDescent="0.25">
      <c r="A245">
        <v>40</v>
      </c>
      <c r="B245" t="s">
        <v>25</v>
      </c>
      <c r="C245" s="2">
        <v>35.299999999999997</v>
      </c>
      <c r="D245" s="5">
        <v>3</v>
      </c>
      <c r="E245" s="7" t="s">
        <v>1</v>
      </c>
      <c r="F245" t="s">
        <v>20</v>
      </c>
      <c r="G245" s="16">
        <v>7196.8670000000002</v>
      </c>
      <c r="H245" s="2"/>
    </row>
    <row r="246" spans="1:8" ht="15" x14ac:dyDescent="0.25">
      <c r="A246">
        <v>63</v>
      </c>
      <c r="B246" t="s">
        <v>24</v>
      </c>
      <c r="C246" s="2">
        <v>27.74</v>
      </c>
      <c r="D246" s="5">
        <v>0</v>
      </c>
      <c r="E246" s="7" t="s">
        <v>0</v>
      </c>
      <c r="F246" t="s">
        <v>23</v>
      </c>
      <c r="G246" s="16">
        <v>29523.1656</v>
      </c>
      <c r="H246" s="2"/>
    </row>
    <row r="247" spans="1:8" ht="15" x14ac:dyDescent="0.25">
      <c r="A247">
        <v>54</v>
      </c>
      <c r="B247" t="s">
        <v>25</v>
      </c>
      <c r="C247" s="2">
        <v>30.02</v>
      </c>
      <c r="D247" s="5">
        <v>0</v>
      </c>
      <c r="E247" s="7" t="s">
        <v>1</v>
      </c>
      <c r="F247" t="s">
        <v>22</v>
      </c>
      <c r="G247" s="16">
        <v>24476.478510000001</v>
      </c>
      <c r="H247" s="2"/>
    </row>
    <row r="248" spans="1:8" ht="15" x14ac:dyDescent="0.25">
      <c r="A248">
        <v>60</v>
      </c>
      <c r="B248" t="s">
        <v>24</v>
      </c>
      <c r="C248" s="2">
        <v>38.06</v>
      </c>
      <c r="D248" s="5">
        <v>0</v>
      </c>
      <c r="E248" s="7" t="s">
        <v>1</v>
      </c>
      <c r="F248" t="s">
        <v>21</v>
      </c>
      <c r="G248" s="16">
        <v>12648.7034</v>
      </c>
      <c r="H248" s="2"/>
    </row>
    <row r="249" spans="1:8" ht="15" x14ac:dyDescent="0.25">
      <c r="A249">
        <v>24</v>
      </c>
      <c r="B249" t="s">
        <v>25</v>
      </c>
      <c r="C249" s="2">
        <v>35.86</v>
      </c>
      <c r="D249" s="5">
        <v>0</v>
      </c>
      <c r="E249" s="7" t="s">
        <v>1</v>
      </c>
      <c r="F249" t="s">
        <v>21</v>
      </c>
      <c r="G249" s="16">
        <v>1986.9333999999999</v>
      </c>
      <c r="H249" s="2"/>
    </row>
    <row r="250" spans="1:8" ht="15" x14ac:dyDescent="0.25">
      <c r="A250">
        <v>19</v>
      </c>
      <c r="B250" t="s">
        <v>25</v>
      </c>
      <c r="C250" s="2">
        <v>20.9</v>
      </c>
      <c r="D250" s="5">
        <v>1</v>
      </c>
      <c r="E250" s="7" t="s">
        <v>1</v>
      </c>
      <c r="F250" t="s">
        <v>20</v>
      </c>
      <c r="G250" s="16">
        <v>1832.0940000000001</v>
      </c>
      <c r="H250" s="2"/>
    </row>
    <row r="251" spans="1:8" ht="15" x14ac:dyDescent="0.25">
      <c r="A251">
        <v>29</v>
      </c>
      <c r="B251" t="s">
        <v>25</v>
      </c>
      <c r="C251" s="2">
        <v>28.975000000000001</v>
      </c>
      <c r="D251" s="5">
        <v>1</v>
      </c>
      <c r="E251" s="7" t="s">
        <v>1</v>
      </c>
      <c r="F251" t="s">
        <v>23</v>
      </c>
      <c r="G251" s="16">
        <v>4040.55825</v>
      </c>
      <c r="H251" s="2"/>
    </row>
    <row r="252" spans="1:8" ht="15" x14ac:dyDescent="0.25">
      <c r="A252">
        <v>18</v>
      </c>
      <c r="B252" t="s">
        <v>25</v>
      </c>
      <c r="C252" s="2">
        <v>17.29</v>
      </c>
      <c r="D252" s="5">
        <v>2</v>
      </c>
      <c r="E252" s="7" t="s">
        <v>0</v>
      </c>
      <c r="F252" t="s">
        <v>23</v>
      </c>
      <c r="G252" s="16">
        <v>12829.455099999999</v>
      </c>
      <c r="H252" s="2"/>
    </row>
    <row r="253" spans="1:8" ht="15" x14ac:dyDescent="0.25">
      <c r="A253">
        <v>63</v>
      </c>
      <c r="B253" t="s">
        <v>24</v>
      </c>
      <c r="C253" s="2">
        <v>32.200000000000003</v>
      </c>
      <c r="D253" s="5">
        <v>2</v>
      </c>
      <c r="E253" s="7" t="s">
        <v>0</v>
      </c>
      <c r="F253" t="s">
        <v>20</v>
      </c>
      <c r="G253" s="16">
        <v>47305.305</v>
      </c>
      <c r="H253" s="2"/>
    </row>
    <row r="254" spans="1:8" ht="15" x14ac:dyDescent="0.25">
      <c r="A254">
        <v>54</v>
      </c>
      <c r="B254" t="s">
        <v>25</v>
      </c>
      <c r="C254" s="2">
        <v>34.21</v>
      </c>
      <c r="D254" s="5">
        <v>2</v>
      </c>
      <c r="E254" s="7" t="s">
        <v>0</v>
      </c>
      <c r="F254" t="s">
        <v>21</v>
      </c>
      <c r="G254" s="16">
        <v>44260.749900000003</v>
      </c>
      <c r="H254" s="2"/>
    </row>
    <row r="255" spans="1:8" ht="15" x14ac:dyDescent="0.25">
      <c r="A255">
        <v>27</v>
      </c>
      <c r="B255" t="s">
        <v>25</v>
      </c>
      <c r="C255" s="2">
        <v>30.3</v>
      </c>
      <c r="D255" s="5">
        <v>3</v>
      </c>
      <c r="E255" s="7" t="s">
        <v>1</v>
      </c>
      <c r="F255" t="s">
        <v>20</v>
      </c>
      <c r="G255" s="16">
        <v>4260.7439999999997</v>
      </c>
      <c r="H255" s="2"/>
    </row>
    <row r="256" spans="1:8" ht="15" x14ac:dyDescent="0.25">
      <c r="A256">
        <v>50</v>
      </c>
      <c r="B256" t="s">
        <v>25</v>
      </c>
      <c r="C256" s="2">
        <v>31.824999999999999</v>
      </c>
      <c r="D256" s="5">
        <v>0</v>
      </c>
      <c r="E256" s="7" t="s">
        <v>0</v>
      </c>
      <c r="F256" t="s">
        <v>23</v>
      </c>
      <c r="G256" s="16">
        <v>41097.161749999999</v>
      </c>
      <c r="H256" s="2"/>
    </row>
    <row r="257" spans="1:8" ht="15" x14ac:dyDescent="0.25">
      <c r="A257">
        <v>55</v>
      </c>
      <c r="B257" t="s">
        <v>24</v>
      </c>
      <c r="C257" s="2">
        <v>25.364999999999998</v>
      </c>
      <c r="D257" s="5">
        <v>3</v>
      </c>
      <c r="E257" s="7" t="s">
        <v>1</v>
      </c>
      <c r="F257" t="s">
        <v>23</v>
      </c>
      <c r="G257" s="16">
        <v>13047.332350000001</v>
      </c>
      <c r="H257" s="2"/>
    </row>
    <row r="258" spans="1:8" ht="15" x14ac:dyDescent="0.25">
      <c r="A258">
        <v>56</v>
      </c>
      <c r="B258" t="s">
        <v>25</v>
      </c>
      <c r="C258" s="2">
        <v>33.630000000000003</v>
      </c>
      <c r="D258" s="5">
        <v>0</v>
      </c>
      <c r="E258" s="7" t="s">
        <v>0</v>
      </c>
      <c r="F258" t="s">
        <v>22</v>
      </c>
      <c r="G258" s="16">
        <v>43921.183700000001</v>
      </c>
      <c r="H258" s="2"/>
    </row>
    <row r="259" spans="1:8" ht="15" x14ac:dyDescent="0.25">
      <c r="A259">
        <v>38</v>
      </c>
      <c r="B259" t="s">
        <v>24</v>
      </c>
      <c r="C259" s="2">
        <v>40.15</v>
      </c>
      <c r="D259" s="5">
        <v>0</v>
      </c>
      <c r="E259" s="7" t="s">
        <v>1</v>
      </c>
      <c r="F259" t="s">
        <v>21</v>
      </c>
      <c r="G259" s="16">
        <v>5400.9804999999997</v>
      </c>
      <c r="H259" s="2"/>
    </row>
    <row r="260" spans="1:8" ht="15" x14ac:dyDescent="0.25">
      <c r="A260">
        <v>51</v>
      </c>
      <c r="B260" t="s">
        <v>25</v>
      </c>
      <c r="C260" s="2">
        <v>24.414999999999999</v>
      </c>
      <c r="D260" s="5">
        <v>4</v>
      </c>
      <c r="E260" s="7" t="s">
        <v>1</v>
      </c>
      <c r="F260" t="s">
        <v>22</v>
      </c>
      <c r="G260" s="16">
        <v>11520.099850000001</v>
      </c>
      <c r="H260" s="2"/>
    </row>
    <row r="261" spans="1:8" ht="15" x14ac:dyDescent="0.25">
      <c r="A261">
        <v>19</v>
      </c>
      <c r="B261" t="s">
        <v>25</v>
      </c>
      <c r="C261" s="2">
        <v>31.92</v>
      </c>
      <c r="D261" s="5">
        <v>0</v>
      </c>
      <c r="E261" s="7" t="s">
        <v>0</v>
      </c>
      <c r="F261" t="s">
        <v>22</v>
      </c>
      <c r="G261" s="16">
        <v>33750.291799999999</v>
      </c>
      <c r="H261" s="2"/>
    </row>
    <row r="262" spans="1:8" ht="15" x14ac:dyDescent="0.25">
      <c r="A262">
        <v>58</v>
      </c>
      <c r="B262" t="s">
        <v>24</v>
      </c>
      <c r="C262" s="2">
        <v>25.2</v>
      </c>
      <c r="D262" s="5">
        <v>0</v>
      </c>
      <c r="E262" s="7" t="s">
        <v>1</v>
      </c>
      <c r="F262" t="s">
        <v>20</v>
      </c>
      <c r="G262" s="16">
        <v>11837.16</v>
      </c>
      <c r="H262" s="2"/>
    </row>
    <row r="263" spans="1:8" ht="15" x14ac:dyDescent="0.25">
      <c r="A263">
        <v>20</v>
      </c>
      <c r="B263" t="s">
        <v>24</v>
      </c>
      <c r="C263" s="2">
        <v>26.84</v>
      </c>
      <c r="D263" s="5">
        <v>1</v>
      </c>
      <c r="E263" s="7" t="s">
        <v>0</v>
      </c>
      <c r="F263" t="s">
        <v>21</v>
      </c>
      <c r="G263" s="16">
        <v>17085.267599999999</v>
      </c>
      <c r="H263" s="2"/>
    </row>
    <row r="264" spans="1:8" ht="15" x14ac:dyDescent="0.25">
      <c r="A264">
        <v>52</v>
      </c>
      <c r="B264" t="s">
        <v>25</v>
      </c>
      <c r="C264" s="2">
        <v>24.32</v>
      </c>
      <c r="D264" s="5">
        <v>3</v>
      </c>
      <c r="E264" s="7" t="s">
        <v>0</v>
      </c>
      <c r="F264" t="s">
        <v>23</v>
      </c>
      <c r="G264" s="16">
        <v>24869.836800000001</v>
      </c>
      <c r="H264" s="2"/>
    </row>
    <row r="265" spans="1:8" ht="15" x14ac:dyDescent="0.25">
      <c r="A265">
        <v>19</v>
      </c>
      <c r="B265" t="s">
        <v>25</v>
      </c>
      <c r="C265" s="2">
        <v>36.954999999999998</v>
      </c>
      <c r="D265" s="5">
        <v>0</v>
      </c>
      <c r="E265" s="7" t="s">
        <v>0</v>
      </c>
      <c r="F265" t="s">
        <v>22</v>
      </c>
      <c r="G265" s="16">
        <v>36219.405449999998</v>
      </c>
      <c r="H265" s="2"/>
    </row>
    <row r="266" spans="1:8" ht="15" x14ac:dyDescent="0.25">
      <c r="A266">
        <v>53</v>
      </c>
      <c r="B266" t="s">
        <v>24</v>
      </c>
      <c r="C266" s="2">
        <v>38.06</v>
      </c>
      <c r="D266" s="5">
        <v>3</v>
      </c>
      <c r="E266" s="7" t="s">
        <v>1</v>
      </c>
      <c r="F266" t="s">
        <v>21</v>
      </c>
      <c r="G266" s="16">
        <v>20462.997660000001</v>
      </c>
      <c r="H266" s="2"/>
    </row>
    <row r="267" spans="1:8" ht="15" x14ac:dyDescent="0.25">
      <c r="A267">
        <v>46</v>
      </c>
      <c r="B267" t="s">
        <v>25</v>
      </c>
      <c r="C267" s="2">
        <v>42.35</v>
      </c>
      <c r="D267" s="5">
        <v>3</v>
      </c>
      <c r="E267" s="7" t="s">
        <v>0</v>
      </c>
      <c r="F267" t="s">
        <v>21</v>
      </c>
      <c r="G267" s="16">
        <v>46151.124499999998</v>
      </c>
      <c r="H267" s="2"/>
    </row>
    <row r="268" spans="1:8" ht="15" x14ac:dyDescent="0.25">
      <c r="A268">
        <v>40</v>
      </c>
      <c r="B268" t="s">
        <v>25</v>
      </c>
      <c r="C268" s="2">
        <v>19.8</v>
      </c>
      <c r="D268" s="5">
        <v>1</v>
      </c>
      <c r="E268" s="7" t="s">
        <v>0</v>
      </c>
      <c r="F268" t="s">
        <v>21</v>
      </c>
      <c r="G268" s="16">
        <v>17179.522000000001</v>
      </c>
      <c r="H268" s="2"/>
    </row>
    <row r="269" spans="1:8" ht="15" x14ac:dyDescent="0.25">
      <c r="A269">
        <v>59</v>
      </c>
      <c r="B269" t="s">
        <v>24</v>
      </c>
      <c r="C269" s="2">
        <v>32.395000000000003</v>
      </c>
      <c r="D269" s="5">
        <v>3</v>
      </c>
      <c r="E269" s="7" t="s">
        <v>1</v>
      </c>
      <c r="F269" t="s">
        <v>23</v>
      </c>
      <c r="G269" s="16">
        <v>14590.63205</v>
      </c>
      <c r="H269" s="2"/>
    </row>
    <row r="270" spans="1:8" ht="15" x14ac:dyDescent="0.25">
      <c r="A270">
        <v>45</v>
      </c>
      <c r="B270" t="s">
        <v>25</v>
      </c>
      <c r="C270" s="2">
        <v>30.2</v>
      </c>
      <c r="D270" s="5">
        <v>1</v>
      </c>
      <c r="E270" s="7" t="s">
        <v>1</v>
      </c>
      <c r="F270" t="s">
        <v>20</v>
      </c>
      <c r="G270" s="16">
        <v>7441.0529999999999</v>
      </c>
      <c r="H270" s="2"/>
    </row>
    <row r="271" spans="1:8" ht="15" x14ac:dyDescent="0.25">
      <c r="A271">
        <v>49</v>
      </c>
      <c r="B271" t="s">
        <v>25</v>
      </c>
      <c r="C271" s="2">
        <v>25.84</v>
      </c>
      <c r="D271" s="5">
        <v>1</v>
      </c>
      <c r="E271" s="7" t="s">
        <v>1</v>
      </c>
      <c r="F271" t="s">
        <v>23</v>
      </c>
      <c r="G271" s="16">
        <v>9282.4806000000008</v>
      </c>
      <c r="H271" s="2"/>
    </row>
    <row r="272" spans="1:8" ht="15" x14ac:dyDescent="0.25">
      <c r="A272">
        <v>18</v>
      </c>
      <c r="B272" t="s">
        <v>25</v>
      </c>
      <c r="C272" s="2">
        <v>29.37</v>
      </c>
      <c r="D272" s="5">
        <v>1</v>
      </c>
      <c r="E272" s="7" t="s">
        <v>1</v>
      </c>
      <c r="F272" t="s">
        <v>21</v>
      </c>
      <c r="G272" s="16">
        <v>1719.4363000000001</v>
      </c>
      <c r="H272" s="2"/>
    </row>
    <row r="273" spans="1:8" ht="15" x14ac:dyDescent="0.25">
      <c r="A273">
        <v>50</v>
      </c>
      <c r="B273" t="s">
        <v>25</v>
      </c>
      <c r="C273" s="2">
        <v>34.200000000000003</v>
      </c>
      <c r="D273" s="5">
        <v>2</v>
      </c>
      <c r="E273" s="7" t="s">
        <v>0</v>
      </c>
      <c r="F273" t="s">
        <v>20</v>
      </c>
      <c r="G273" s="16">
        <v>42856.838000000003</v>
      </c>
      <c r="H273" s="2"/>
    </row>
    <row r="274" spans="1:8" ht="15" x14ac:dyDescent="0.25">
      <c r="A274">
        <v>41</v>
      </c>
      <c r="B274" t="s">
        <v>25</v>
      </c>
      <c r="C274" s="2">
        <v>37.049999999999997</v>
      </c>
      <c r="D274" s="5">
        <v>2</v>
      </c>
      <c r="E274" s="7" t="s">
        <v>1</v>
      </c>
      <c r="F274" t="s">
        <v>22</v>
      </c>
      <c r="G274" s="16">
        <v>7265.7025000000003</v>
      </c>
      <c r="H274" s="2"/>
    </row>
    <row r="275" spans="1:8" ht="15" x14ac:dyDescent="0.25">
      <c r="A275">
        <v>50</v>
      </c>
      <c r="B275" t="s">
        <v>25</v>
      </c>
      <c r="C275" s="2">
        <v>27.454999999999998</v>
      </c>
      <c r="D275" s="5">
        <v>1</v>
      </c>
      <c r="E275" s="7" t="s">
        <v>1</v>
      </c>
      <c r="F275" t="s">
        <v>23</v>
      </c>
      <c r="G275" s="16">
        <v>9617.6624499999998</v>
      </c>
      <c r="H275" s="2"/>
    </row>
    <row r="276" spans="1:8" ht="15" x14ac:dyDescent="0.25">
      <c r="A276">
        <v>25</v>
      </c>
      <c r="B276" t="s">
        <v>25</v>
      </c>
      <c r="C276" s="2">
        <v>27.55</v>
      </c>
      <c r="D276" s="5">
        <v>0</v>
      </c>
      <c r="E276" s="7" t="s">
        <v>1</v>
      </c>
      <c r="F276" t="s">
        <v>22</v>
      </c>
      <c r="G276" s="16">
        <v>2523.1695</v>
      </c>
      <c r="H276" s="2"/>
    </row>
    <row r="277" spans="1:8" ht="15" x14ac:dyDescent="0.25">
      <c r="A277">
        <v>47</v>
      </c>
      <c r="B277" t="s">
        <v>24</v>
      </c>
      <c r="C277" s="2">
        <v>26.6</v>
      </c>
      <c r="D277" s="5">
        <v>2</v>
      </c>
      <c r="E277" s="7" t="s">
        <v>1</v>
      </c>
      <c r="F277" t="s">
        <v>23</v>
      </c>
      <c r="G277" s="16">
        <v>9715.8410000000003</v>
      </c>
      <c r="H277" s="2"/>
    </row>
    <row r="278" spans="1:8" ht="15" x14ac:dyDescent="0.25">
      <c r="A278">
        <v>19</v>
      </c>
      <c r="B278" t="s">
        <v>25</v>
      </c>
      <c r="C278" s="2">
        <v>20.614999999999998</v>
      </c>
      <c r="D278" s="5">
        <v>2</v>
      </c>
      <c r="E278" s="7" t="s">
        <v>1</v>
      </c>
      <c r="F278" t="s">
        <v>22</v>
      </c>
      <c r="G278" s="16">
        <v>2803.69785</v>
      </c>
      <c r="H278" s="2"/>
    </row>
    <row r="279" spans="1:8" ht="15" x14ac:dyDescent="0.25">
      <c r="A279">
        <v>22</v>
      </c>
      <c r="B279" t="s">
        <v>24</v>
      </c>
      <c r="C279" s="2">
        <v>24.3</v>
      </c>
      <c r="D279" s="5">
        <v>0</v>
      </c>
      <c r="E279" s="7" t="s">
        <v>1</v>
      </c>
      <c r="F279" t="s">
        <v>20</v>
      </c>
      <c r="G279" s="16">
        <v>2150.4690000000001</v>
      </c>
      <c r="H279" s="2"/>
    </row>
    <row r="280" spans="1:8" ht="15" x14ac:dyDescent="0.25">
      <c r="A280">
        <v>59</v>
      </c>
      <c r="B280" t="s">
        <v>25</v>
      </c>
      <c r="C280" s="2">
        <v>31.79</v>
      </c>
      <c r="D280" s="5">
        <v>2</v>
      </c>
      <c r="E280" s="7" t="s">
        <v>1</v>
      </c>
      <c r="F280" t="s">
        <v>21</v>
      </c>
      <c r="G280" s="16">
        <v>12928.7911</v>
      </c>
      <c r="H280" s="2"/>
    </row>
    <row r="281" spans="1:8" ht="15" x14ac:dyDescent="0.25">
      <c r="A281">
        <v>51</v>
      </c>
      <c r="B281" t="s">
        <v>24</v>
      </c>
      <c r="C281" s="2">
        <v>21.56</v>
      </c>
      <c r="D281" s="5">
        <v>1</v>
      </c>
      <c r="E281" s="7" t="s">
        <v>1</v>
      </c>
      <c r="F281" t="s">
        <v>21</v>
      </c>
      <c r="G281" s="16">
        <v>9855.1314000000002</v>
      </c>
      <c r="H281" s="2"/>
    </row>
    <row r="282" spans="1:8" ht="15" x14ac:dyDescent="0.25">
      <c r="A282">
        <v>40</v>
      </c>
      <c r="B282" t="s">
        <v>24</v>
      </c>
      <c r="C282" s="2">
        <v>28.12</v>
      </c>
      <c r="D282" s="5">
        <v>1</v>
      </c>
      <c r="E282" s="7" t="s">
        <v>0</v>
      </c>
      <c r="F282" t="s">
        <v>23</v>
      </c>
      <c r="G282" s="16">
        <v>22331.566800000001</v>
      </c>
      <c r="H282" s="2"/>
    </row>
    <row r="283" spans="1:8" ht="15" x14ac:dyDescent="0.25">
      <c r="A283">
        <v>54</v>
      </c>
      <c r="B283" t="s">
        <v>25</v>
      </c>
      <c r="C283" s="2">
        <v>40.564999999999998</v>
      </c>
      <c r="D283" s="5">
        <v>3</v>
      </c>
      <c r="E283" s="7" t="s">
        <v>0</v>
      </c>
      <c r="F283" t="s">
        <v>23</v>
      </c>
      <c r="G283" s="16">
        <v>48549.178350000002</v>
      </c>
      <c r="H283" s="2"/>
    </row>
    <row r="284" spans="1:8" ht="15" x14ac:dyDescent="0.25">
      <c r="A284">
        <v>30</v>
      </c>
      <c r="B284" t="s">
        <v>25</v>
      </c>
      <c r="C284" s="2">
        <v>27.645</v>
      </c>
      <c r="D284" s="5">
        <v>1</v>
      </c>
      <c r="E284" s="7" t="s">
        <v>1</v>
      </c>
      <c r="F284" t="s">
        <v>23</v>
      </c>
      <c r="G284" s="16">
        <v>4237.12655</v>
      </c>
      <c r="H284" s="2"/>
    </row>
    <row r="285" spans="1:8" ht="15" x14ac:dyDescent="0.25">
      <c r="A285">
        <v>55</v>
      </c>
      <c r="B285" t="s">
        <v>24</v>
      </c>
      <c r="C285" s="2">
        <v>32.395000000000003</v>
      </c>
      <c r="D285" s="5">
        <v>1</v>
      </c>
      <c r="E285" s="7" t="s">
        <v>1</v>
      </c>
      <c r="F285" t="s">
        <v>23</v>
      </c>
      <c r="G285" s="16">
        <v>11879.10405</v>
      </c>
      <c r="H285" s="2"/>
    </row>
    <row r="286" spans="1:8" ht="15" x14ac:dyDescent="0.25">
      <c r="A286">
        <v>52</v>
      </c>
      <c r="B286" t="s">
        <v>24</v>
      </c>
      <c r="C286" s="2">
        <v>31.2</v>
      </c>
      <c r="D286" s="5">
        <v>0</v>
      </c>
      <c r="E286" s="7" t="s">
        <v>1</v>
      </c>
      <c r="F286" t="s">
        <v>20</v>
      </c>
      <c r="G286" s="16">
        <v>9625.92</v>
      </c>
      <c r="H286" s="2"/>
    </row>
    <row r="287" spans="1:8" ht="15" x14ac:dyDescent="0.25">
      <c r="A287">
        <v>46</v>
      </c>
      <c r="B287" t="s">
        <v>25</v>
      </c>
      <c r="C287" s="2">
        <v>26.62</v>
      </c>
      <c r="D287" s="5">
        <v>1</v>
      </c>
      <c r="E287" s="7" t="s">
        <v>1</v>
      </c>
      <c r="F287" t="s">
        <v>21</v>
      </c>
      <c r="G287" s="16">
        <v>7742.1098000000002</v>
      </c>
      <c r="H287" s="2"/>
    </row>
    <row r="288" spans="1:8" ht="15" x14ac:dyDescent="0.25">
      <c r="A288">
        <v>46</v>
      </c>
      <c r="B288" t="s">
        <v>24</v>
      </c>
      <c r="C288" s="2">
        <v>48.07</v>
      </c>
      <c r="D288" s="5">
        <v>2</v>
      </c>
      <c r="E288" s="7" t="s">
        <v>1</v>
      </c>
      <c r="F288" t="s">
        <v>23</v>
      </c>
      <c r="G288" s="16">
        <v>9432.9253000000008</v>
      </c>
      <c r="H288" s="2"/>
    </row>
    <row r="289" spans="1:8" ht="15" x14ac:dyDescent="0.25">
      <c r="A289">
        <v>63</v>
      </c>
      <c r="B289" t="s">
        <v>24</v>
      </c>
      <c r="C289" s="2">
        <v>26.22</v>
      </c>
      <c r="D289" s="5">
        <v>0</v>
      </c>
      <c r="E289" s="7" t="s">
        <v>1</v>
      </c>
      <c r="F289" t="s">
        <v>22</v>
      </c>
      <c r="G289" s="16">
        <v>14256.192800000001</v>
      </c>
      <c r="H289" s="2"/>
    </row>
    <row r="290" spans="1:8" ht="15" x14ac:dyDescent="0.25">
      <c r="A290">
        <v>59</v>
      </c>
      <c r="B290" t="s">
        <v>24</v>
      </c>
      <c r="C290" s="2">
        <v>36.765000000000001</v>
      </c>
      <c r="D290" s="5">
        <v>1</v>
      </c>
      <c r="E290" s="7" t="s">
        <v>0</v>
      </c>
      <c r="F290" t="s">
        <v>23</v>
      </c>
      <c r="G290" s="16">
        <v>47896.79135</v>
      </c>
      <c r="H290" s="2"/>
    </row>
    <row r="291" spans="1:8" ht="15" x14ac:dyDescent="0.25">
      <c r="A291">
        <v>52</v>
      </c>
      <c r="B291" t="s">
        <v>25</v>
      </c>
      <c r="C291" s="2">
        <v>26.4</v>
      </c>
      <c r="D291" s="5">
        <v>3</v>
      </c>
      <c r="E291" s="7" t="s">
        <v>1</v>
      </c>
      <c r="F291" t="s">
        <v>21</v>
      </c>
      <c r="G291" s="16">
        <v>25992.821039999999</v>
      </c>
      <c r="H291" s="2"/>
    </row>
    <row r="292" spans="1:8" ht="15" x14ac:dyDescent="0.25">
      <c r="A292">
        <v>28</v>
      </c>
      <c r="B292" t="s">
        <v>24</v>
      </c>
      <c r="C292" s="2">
        <v>33.4</v>
      </c>
      <c r="D292" s="5">
        <v>0</v>
      </c>
      <c r="E292" s="7" t="s">
        <v>1</v>
      </c>
      <c r="F292" t="s">
        <v>20</v>
      </c>
      <c r="G292" s="16">
        <v>3172.018</v>
      </c>
      <c r="H292" s="2"/>
    </row>
    <row r="293" spans="1:8" ht="15" x14ac:dyDescent="0.25">
      <c r="A293">
        <v>29</v>
      </c>
      <c r="B293" t="s">
        <v>25</v>
      </c>
      <c r="C293" s="2">
        <v>29.64</v>
      </c>
      <c r="D293" s="5">
        <v>1</v>
      </c>
      <c r="E293" s="7" t="s">
        <v>1</v>
      </c>
      <c r="F293" t="s">
        <v>23</v>
      </c>
      <c r="G293" s="16">
        <v>20277.807509999999</v>
      </c>
      <c r="H293" s="2"/>
    </row>
    <row r="294" spans="1:8" ht="15" x14ac:dyDescent="0.25">
      <c r="A294">
        <v>25</v>
      </c>
      <c r="B294" t="s">
        <v>25</v>
      </c>
      <c r="C294" s="2">
        <v>45.54</v>
      </c>
      <c r="D294" s="5">
        <v>2</v>
      </c>
      <c r="E294" s="7" t="s">
        <v>0</v>
      </c>
      <c r="F294" t="s">
        <v>21</v>
      </c>
      <c r="G294" s="16">
        <v>42112.2356</v>
      </c>
      <c r="H294" s="2"/>
    </row>
    <row r="295" spans="1:8" ht="15" x14ac:dyDescent="0.25">
      <c r="A295">
        <v>22</v>
      </c>
      <c r="B295" t="s">
        <v>24</v>
      </c>
      <c r="C295" s="2">
        <v>28.82</v>
      </c>
      <c r="D295" s="5">
        <v>0</v>
      </c>
      <c r="E295" s="7" t="s">
        <v>1</v>
      </c>
      <c r="F295" t="s">
        <v>21</v>
      </c>
      <c r="G295" s="16">
        <v>2156.7518</v>
      </c>
      <c r="H295" s="2"/>
    </row>
    <row r="296" spans="1:8" ht="15" x14ac:dyDescent="0.25">
      <c r="A296">
        <v>25</v>
      </c>
      <c r="B296" t="s">
        <v>25</v>
      </c>
      <c r="C296" s="2">
        <v>26.8</v>
      </c>
      <c r="D296" s="5">
        <v>3</v>
      </c>
      <c r="E296" s="7" t="s">
        <v>1</v>
      </c>
      <c r="F296" t="s">
        <v>20</v>
      </c>
      <c r="G296" s="16">
        <v>3906.127</v>
      </c>
      <c r="H296" s="2"/>
    </row>
    <row r="297" spans="1:8" ht="15" x14ac:dyDescent="0.25">
      <c r="A297">
        <v>18</v>
      </c>
      <c r="B297" t="s">
        <v>25</v>
      </c>
      <c r="C297" s="2">
        <v>22.99</v>
      </c>
      <c r="D297" s="5">
        <v>0</v>
      </c>
      <c r="E297" s="7" t="s">
        <v>1</v>
      </c>
      <c r="F297" t="s">
        <v>23</v>
      </c>
      <c r="G297" s="16">
        <v>1704.5681</v>
      </c>
      <c r="H297" s="2"/>
    </row>
    <row r="298" spans="1:8" ht="15" x14ac:dyDescent="0.25">
      <c r="A298">
        <v>19</v>
      </c>
      <c r="B298" t="s">
        <v>25</v>
      </c>
      <c r="C298" s="2">
        <v>27.7</v>
      </c>
      <c r="D298" s="5">
        <v>0</v>
      </c>
      <c r="E298" s="7" t="s">
        <v>0</v>
      </c>
      <c r="F298" t="s">
        <v>20</v>
      </c>
      <c r="G298" s="16">
        <v>16297.846</v>
      </c>
      <c r="H298" s="2"/>
    </row>
    <row r="299" spans="1:8" ht="15" x14ac:dyDescent="0.25">
      <c r="A299">
        <v>47</v>
      </c>
      <c r="B299" t="s">
        <v>25</v>
      </c>
      <c r="C299" s="2">
        <v>25.41</v>
      </c>
      <c r="D299" s="5">
        <v>1</v>
      </c>
      <c r="E299" s="7" t="s">
        <v>0</v>
      </c>
      <c r="F299" t="s">
        <v>21</v>
      </c>
      <c r="G299" s="16">
        <v>21978.676899999999</v>
      </c>
      <c r="H299" s="2"/>
    </row>
    <row r="300" spans="1:8" ht="15" x14ac:dyDescent="0.25">
      <c r="A300">
        <v>31</v>
      </c>
      <c r="B300" t="s">
        <v>25</v>
      </c>
      <c r="C300" s="2">
        <v>34.39</v>
      </c>
      <c r="D300" s="5">
        <v>3</v>
      </c>
      <c r="E300" s="7" t="s">
        <v>0</v>
      </c>
      <c r="F300" t="s">
        <v>22</v>
      </c>
      <c r="G300" s="16">
        <v>38746.355100000001</v>
      </c>
      <c r="H300" s="2"/>
    </row>
    <row r="301" spans="1:8" ht="15" x14ac:dyDescent="0.25">
      <c r="A301">
        <v>48</v>
      </c>
      <c r="B301" t="s">
        <v>24</v>
      </c>
      <c r="C301" s="2">
        <v>28.88</v>
      </c>
      <c r="D301" s="5">
        <v>1</v>
      </c>
      <c r="E301" s="7" t="s">
        <v>1</v>
      </c>
      <c r="F301" t="s">
        <v>22</v>
      </c>
      <c r="G301" s="16">
        <v>9249.4951999999994</v>
      </c>
      <c r="H301" s="2"/>
    </row>
    <row r="302" spans="1:8" ht="15" x14ac:dyDescent="0.25">
      <c r="A302">
        <v>36</v>
      </c>
      <c r="B302" t="s">
        <v>25</v>
      </c>
      <c r="C302" s="2">
        <v>27.55</v>
      </c>
      <c r="D302" s="5">
        <v>3</v>
      </c>
      <c r="E302" s="7" t="s">
        <v>1</v>
      </c>
      <c r="F302" t="s">
        <v>23</v>
      </c>
      <c r="G302" s="16">
        <v>6746.7425000000003</v>
      </c>
      <c r="H302" s="2"/>
    </row>
    <row r="303" spans="1:8" ht="15" x14ac:dyDescent="0.25">
      <c r="A303">
        <v>53</v>
      </c>
      <c r="B303" t="s">
        <v>24</v>
      </c>
      <c r="C303" s="2">
        <v>22.61</v>
      </c>
      <c r="D303" s="5">
        <v>3</v>
      </c>
      <c r="E303" s="7" t="s">
        <v>0</v>
      </c>
      <c r="F303" t="s">
        <v>23</v>
      </c>
      <c r="G303" s="16">
        <v>24873.384900000001</v>
      </c>
      <c r="H303" s="2"/>
    </row>
    <row r="304" spans="1:8" ht="15" x14ac:dyDescent="0.25">
      <c r="A304">
        <v>56</v>
      </c>
      <c r="B304" t="s">
        <v>24</v>
      </c>
      <c r="C304" s="2">
        <v>37.51</v>
      </c>
      <c r="D304" s="5">
        <v>2</v>
      </c>
      <c r="E304" s="7" t="s">
        <v>1</v>
      </c>
      <c r="F304" t="s">
        <v>21</v>
      </c>
      <c r="G304" s="16">
        <v>12265.5069</v>
      </c>
      <c r="H304" s="2"/>
    </row>
    <row r="305" spans="1:8" ht="15" x14ac:dyDescent="0.25">
      <c r="A305">
        <v>28</v>
      </c>
      <c r="B305" t="s">
        <v>24</v>
      </c>
      <c r="C305" s="2">
        <v>33</v>
      </c>
      <c r="D305" s="5">
        <v>2</v>
      </c>
      <c r="E305" s="7" t="s">
        <v>1</v>
      </c>
      <c r="F305" t="s">
        <v>21</v>
      </c>
      <c r="G305" s="16">
        <v>4349.4620000000004</v>
      </c>
      <c r="H305" s="2"/>
    </row>
    <row r="306" spans="1:8" ht="15" x14ac:dyDescent="0.25">
      <c r="A306">
        <v>57</v>
      </c>
      <c r="B306" t="s">
        <v>24</v>
      </c>
      <c r="C306" s="2">
        <v>38</v>
      </c>
      <c r="D306" s="5">
        <v>2</v>
      </c>
      <c r="E306" s="7" t="s">
        <v>1</v>
      </c>
      <c r="F306" t="s">
        <v>20</v>
      </c>
      <c r="G306" s="16">
        <v>12646.207</v>
      </c>
      <c r="H306" s="2"/>
    </row>
    <row r="307" spans="1:8" ht="15" x14ac:dyDescent="0.25">
      <c r="A307">
        <v>29</v>
      </c>
      <c r="B307" t="s">
        <v>25</v>
      </c>
      <c r="C307" s="2">
        <v>33.344999999999999</v>
      </c>
      <c r="D307" s="5">
        <v>2</v>
      </c>
      <c r="E307" s="7" t="s">
        <v>1</v>
      </c>
      <c r="F307" t="s">
        <v>22</v>
      </c>
      <c r="G307" s="16">
        <v>19442.353500000001</v>
      </c>
      <c r="H307" s="2"/>
    </row>
    <row r="308" spans="1:8" ht="15" x14ac:dyDescent="0.25">
      <c r="A308">
        <v>28</v>
      </c>
      <c r="B308" t="s">
        <v>24</v>
      </c>
      <c r="C308" s="2">
        <v>27.5</v>
      </c>
      <c r="D308" s="5">
        <v>2</v>
      </c>
      <c r="E308" s="7" t="s">
        <v>1</v>
      </c>
      <c r="F308" t="s">
        <v>20</v>
      </c>
      <c r="G308" s="16">
        <v>20177.671129999999</v>
      </c>
      <c r="H308" s="2"/>
    </row>
    <row r="309" spans="1:8" ht="15" x14ac:dyDescent="0.25">
      <c r="A309">
        <v>30</v>
      </c>
      <c r="B309" t="s">
        <v>24</v>
      </c>
      <c r="C309" s="2">
        <v>33.33</v>
      </c>
      <c r="D309" s="5">
        <v>1</v>
      </c>
      <c r="E309" s="7" t="s">
        <v>1</v>
      </c>
      <c r="F309" t="s">
        <v>21</v>
      </c>
      <c r="G309" s="16">
        <v>4151.0286999999998</v>
      </c>
      <c r="H309" s="2"/>
    </row>
    <row r="310" spans="1:8" ht="15" x14ac:dyDescent="0.25">
      <c r="A310">
        <v>58</v>
      </c>
      <c r="B310" t="s">
        <v>25</v>
      </c>
      <c r="C310" s="2">
        <v>34.865000000000002</v>
      </c>
      <c r="D310" s="5">
        <v>0</v>
      </c>
      <c r="E310" s="7" t="s">
        <v>1</v>
      </c>
      <c r="F310" t="s">
        <v>23</v>
      </c>
      <c r="G310" s="16">
        <v>11944.594349999999</v>
      </c>
      <c r="H310" s="2"/>
    </row>
    <row r="311" spans="1:8" ht="15" x14ac:dyDescent="0.25">
      <c r="A311">
        <v>41</v>
      </c>
      <c r="B311" t="s">
        <v>24</v>
      </c>
      <c r="C311" s="2">
        <v>33.06</v>
      </c>
      <c r="D311" s="5">
        <v>2</v>
      </c>
      <c r="E311" s="7" t="s">
        <v>1</v>
      </c>
      <c r="F311" t="s">
        <v>22</v>
      </c>
      <c r="G311" s="16">
        <v>7749.1563999999998</v>
      </c>
      <c r="H311" s="2"/>
    </row>
    <row r="312" spans="1:8" ht="15" x14ac:dyDescent="0.25">
      <c r="A312">
        <v>50</v>
      </c>
      <c r="B312" t="s">
        <v>25</v>
      </c>
      <c r="C312" s="2">
        <v>26.6</v>
      </c>
      <c r="D312" s="5">
        <v>0</v>
      </c>
      <c r="E312" s="7" t="s">
        <v>1</v>
      </c>
      <c r="F312" t="s">
        <v>20</v>
      </c>
      <c r="G312" s="16">
        <v>8444.4740000000002</v>
      </c>
      <c r="H312" s="2"/>
    </row>
    <row r="313" spans="1:8" ht="15" x14ac:dyDescent="0.25">
      <c r="A313">
        <v>19</v>
      </c>
      <c r="B313" t="s">
        <v>24</v>
      </c>
      <c r="C313" s="2">
        <v>24.7</v>
      </c>
      <c r="D313" s="5">
        <v>0</v>
      </c>
      <c r="E313" s="7" t="s">
        <v>1</v>
      </c>
      <c r="F313" t="s">
        <v>20</v>
      </c>
      <c r="G313" s="16">
        <v>1737.376</v>
      </c>
      <c r="H313" s="2"/>
    </row>
    <row r="314" spans="1:8" ht="15" x14ac:dyDescent="0.25">
      <c r="A314">
        <v>43</v>
      </c>
      <c r="B314" t="s">
        <v>25</v>
      </c>
      <c r="C314" s="2">
        <v>35.97</v>
      </c>
      <c r="D314" s="5">
        <v>3</v>
      </c>
      <c r="E314" s="7" t="s">
        <v>0</v>
      </c>
      <c r="F314" t="s">
        <v>21</v>
      </c>
      <c r="G314" s="16">
        <v>42124.515299999999</v>
      </c>
      <c r="H314" s="2"/>
    </row>
    <row r="315" spans="1:8" ht="15" x14ac:dyDescent="0.25">
      <c r="A315">
        <v>49</v>
      </c>
      <c r="B315" t="s">
        <v>25</v>
      </c>
      <c r="C315" s="2">
        <v>35.86</v>
      </c>
      <c r="D315" s="5">
        <v>0</v>
      </c>
      <c r="E315" s="7" t="s">
        <v>1</v>
      </c>
      <c r="F315" t="s">
        <v>21</v>
      </c>
      <c r="G315" s="16">
        <v>8124.4084000000003</v>
      </c>
      <c r="H315" s="2"/>
    </row>
    <row r="316" spans="1:8" ht="15" x14ac:dyDescent="0.25">
      <c r="A316">
        <v>27</v>
      </c>
      <c r="B316" t="s">
        <v>24</v>
      </c>
      <c r="C316" s="2">
        <v>31.4</v>
      </c>
      <c r="D316" s="5">
        <v>0</v>
      </c>
      <c r="E316" s="7" t="s">
        <v>0</v>
      </c>
      <c r="F316" t="s">
        <v>20</v>
      </c>
      <c r="G316" s="16">
        <v>34838.873</v>
      </c>
      <c r="H316" s="2"/>
    </row>
    <row r="317" spans="1:8" ht="15" x14ac:dyDescent="0.25">
      <c r="A317">
        <v>52</v>
      </c>
      <c r="B317" t="s">
        <v>25</v>
      </c>
      <c r="C317" s="2">
        <v>33.25</v>
      </c>
      <c r="D317" s="5">
        <v>0</v>
      </c>
      <c r="E317" s="7" t="s">
        <v>1</v>
      </c>
      <c r="F317" t="s">
        <v>23</v>
      </c>
      <c r="G317" s="16">
        <v>9722.7695000000003</v>
      </c>
      <c r="H317" s="2"/>
    </row>
    <row r="318" spans="1:8" ht="15" x14ac:dyDescent="0.25">
      <c r="A318">
        <v>50</v>
      </c>
      <c r="B318" t="s">
        <v>25</v>
      </c>
      <c r="C318" s="2">
        <v>32.204999999999998</v>
      </c>
      <c r="D318" s="5">
        <v>0</v>
      </c>
      <c r="E318" s="7" t="s">
        <v>1</v>
      </c>
      <c r="F318" t="s">
        <v>22</v>
      </c>
      <c r="G318" s="16">
        <v>8835.2649500000007</v>
      </c>
      <c r="H318" s="2"/>
    </row>
    <row r="319" spans="1:8" ht="15" x14ac:dyDescent="0.25">
      <c r="A319">
        <v>54</v>
      </c>
      <c r="B319" t="s">
        <v>25</v>
      </c>
      <c r="C319" s="2">
        <v>32.774999999999999</v>
      </c>
      <c r="D319" s="5">
        <v>0</v>
      </c>
      <c r="E319" s="7" t="s">
        <v>1</v>
      </c>
      <c r="F319" t="s">
        <v>23</v>
      </c>
      <c r="G319" s="16">
        <v>10435.06525</v>
      </c>
      <c r="H319" s="2"/>
    </row>
    <row r="320" spans="1:8" ht="15" x14ac:dyDescent="0.25">
      <c r="A320">
        <v>44</v>
      </c>
      <c r="B320" t="s">
        <v>24</v>
      </c>
      <c r="C320" s="2">
        <v>27.645</v>
      </c>
      <c r="D320" s="5">
        <v>0</v>
      </c>
      <c r="E320" s="7" t="s">
        <v>1</v>
      </c>
      <c r="F320" t="s">
        <v>22</v>
      </c>
      <c r="G320" s="16">
        <v>7421.1945500000002</v>
      </c>
      <c r="H320" s="2"/>
    </row>
    <row r="321" spans="1:8" ht="15" x14ac:dyDescent="0.25">
      <c r="A321">
        <v>32</v>
      </c>
      <c r="B321" t="s">
        <v>25</v>
      </c>
      <c r="C321" s="2">
        <v>37.335000000000001</v>
      </c>
      <c r="D321" s="5">
        <v>1</v>
      </c>
      <c r="E321" s="7" t="s">
        <v>1</v>
      </c>
      <c r="F321" t="s">
        <v>23</v>
      </c>
      <c r="G321" s="16">
        <v>4667.6076499999999</v>
      </c>
      <c r="H321" s="2"/>
    </row>
    <row r="322" spans="1:8" ht="15" x14ac:dyDescent="0.25">
      <c r="A322">
        <v>34</v>
      </c>
      <c r="B322" t="s">
        <v>25</v>
      </c>
      <c r="C322" s="2">
        <v>25.27</v>
      </c>
      <c r="D322" s="5">
        <v>1</v>
      </c>
      <c r="E322" s="7" t="s">
        <v>1</v>
      </c>
      <c r="F322" t="s">
        <v>22</v>
      </c>
      <c r="G322" s="16">
        <v>4894.7533000000003</v>
      </c>
      <c r="H322" s="2"/>
    </row>
    <row r="323" spans="1:8" ht="15" x14ac:dyDescent="0.25">
      <c r="A323">
        <v>26</v>
      </c>
      <c r="B323" t="s">
        <v>24</v>
      </c>
      <c r="C323" s="2">
        <v>29.64</v>
      </c>
      <c r="D323" s="5">
        <v>4</v>
      </c>
      <c r="E323" s="7" t="s">
        <v>1</v>
      </c>
      <c r="F323" t="s">
        <v>23</v>
      </c>
      <c r="G323" s="16">
        <v>24671.663339999999</v>
      </c>
      <c r="H323" s="2"/>
    </row>
    <row r="324" spans="1:8" ht="15" x14ac:dyDescent="0.25">
      <c r="A324">
        <v>34</v>
      </c>
      <c r="B324" t="s">
        <v>25</v>
      </c>
      <c r="C324" s="2">
        <v>30.8</v>
      </c>
      <c r="D324" s="5">
        <v>0</v>
      </c>
      <c r="E324" s="7" t="s">
        <v>0</v>
      </c>
      <c r="F324" t="s">
        <v>20</v>
      </c>
      <c r="G324" s="16">
        <v>35491.64</v>
      </c>
      <c r="H324" s="2"/>
    </row>
    <row r="325" spans="1:8" ht="15" x14ac:dyDescent="0.25">
      <c r="A325">
        <v>57</v>
      </c>
      <c r="B325" t="s">
        <v>25</v>
      </c>
      <c r="C325" s="2">
        <v>40.945</v>
      </c>
      <c r="D325" s="5">
        <v>0</v>
      </c>
      <c r="E325" s="7" t="s">
        <v>1</v>
      </c>
      <c r="F325" t="s">
        <v>23</v>
      </c>
      <c r="G325" s="16">
        <v>11566.30055</v>
      </c>
      <c r="H325" s="2"/>
    </row>
    <row r="326" spans="1:8" ht="15" x14ac:dyDescent="0.25">
      <c r="A326">
        <v>29</v>
      </c>
      <c r="B326" t="s">
        <v>25</v>
      </c>
      <c r="C326" s="2">
        <v>27.2</v>
      </c>
      <c r="D326" s="5">
        <v>0</v>
      </c>
      <c r="E326" s="7" t="s">
        <v>1</v>
      </c>
      <c r="F326" t="s">
        <v>20</v>
      </c>
      <c r="G326" s="16">
        <v>2866.0909999999999</v>
      </c>
      <c r="H326" s="2"/>
    </row>
    <row r="327" spans="1:8" ht="15" x14ac:dyDescent="0.25">
      <c r="A327">
        <v>40</v>
      </c>
      <c r="B327" t="s">
        <v>25</v>
      </c>
      <c r="C327" s="2">
        <v>34.104999999999997</v>
      </c>
      <c r="D327" s="5">
        <v>1</v>
      </c>
      <c r="E327" s="7" t="s">
        <v>1</v>
      </c>
      <c r="F327" t="s">
        <v>23</v>
      </c>
      <c r="G327" s="16">
        <v>6600.2059499999996</v>
      </c>
      <c r="H327" s="2"/>
    </row>
    <row r="328" spans="1:8" ht="15" x14ac:dyDescent="0.25">
      <c r="A328">
        <v>27</v>
      </c>
      <c r="B328" t="s">
        <v>24</v>
      </c>
      <c r="C328" s="2">
        <v>23.21</v>
      </c>
      <c r="D328" s="5">
        <v>1</v>
      </c>
      <c r="E328" s="7" t="s">
        <v>1</v>
      </c>
      <c r="F328" t="s">
        <v>21</v>
      </c>
      <c r="G328" s="16">
        <v>3561.8888999999999</v>
      </c>
      <c r="H328" s="2"/>
    </row>
    <row r="329" spans="1:8" ht="15" x14ac:dyDescent="0.25">
      <c r="A329">
        <v>45</v>
      </c>
      <c r="B329" t="s">
        <v>25</v>
      </c>
      <c r="C329" s="2">
        <v>36.479999999999997</v>
      </c>
      <c r="D329" s="5">
        <v>2</v>
      </c>
      <c r="E329" s="7" t="s">
        <v>0</v>
      </c>
      <c r="F329" t="s">
        <v>22</v>
      </c>
      <c r="G329" s="16">
        <v>42760.502200000003</v>
      </c>
      <c r="H329" s="2"/>
    </row>
    <row r="330" spans="1:8" ht="15" x14ac:dyDescent="0.25">
      <c r="A330">
        <v>64</v>
      </c>
      <c r="B330" t="s">
        <v>24</v>
      </c>
      <c r="C330" s="2">
        <v>33.799999999999997</v>
      </c>
      <c r="D330" s="5">
        <v>1</v>
      </c>
      <c r="E330" s="7" t="s">
        <v>0</v>
      </c>
      <c r="F330" t="s">
        <v>20</v>
      </c>
      <c r="G330" s="16">
        <v>47928.03</v>
      </c>
      <c r="H330" s="2"/>
    </row>
    <row r="331" spans="1:8" ht="15" x14ac:dyDescent="0.25">
      <c r="A331">
        <v>52</v>
      </c>
      <c r="B331" t="s">
        <v>25</v>
      </c>
      <c r="C331" s="2">
        <v>36.700000000000003</v>
      </c>
      <c r="D331" s="5">
        <v>0</v>
      </c>
      <c r="E331" s="7" t="s">
        <v>1</v>
      </c>
      <c r="F331" t="s">
        <v>20</v>
      </c>
      <c r="G331" s="16">
        <v>9144.5650000000005</v>
      </c>
      <c r="H331" s="2"/>
    </row>
    <row r="332" spans="1:8" ht="15" x14ac:dyDescent="0.25">
      <c r="A332">
        <v>61</v>
      </c>
      <c r="B332" t="s">
        <v>24</v>
      </c>
      <c r="C332" s="2">
        <v>36.384999999999998</v>
      </c>
      <c r="D332" s="5">
        <v>1</v>
      </c>
      <c r="E332" s="7" t="s">
        <v>0</v>
      </c>
      <c r="F332" t="s">
        <v>23</v>
      </c>
      <c r="G332" s="16">
        <v>48517.563150000002</v>
      </c>
      <c r="H332" s="2"/>
    </row>
    <row r="333" spans="1:8" ht="15" x14ac:dyDescent="0.25">
      <c r="A333">
        <v>52</v>
      </c>
      <c r="B333" t="s">
        <v>25</v>
      </c>
      <c r="C333" s="2">
        <v>27.36</v>
      </c>
      <c r="D333" s="5">
        <v>0</v>
      </c>
      <c r="E333" s="7" t="s">
        <v>0</v>
      </c>
      <c r="F333" t="s">
        <v>22</v>
      </c>
      <c r="G333" s="16">
        <v>24393.6224</v>
      </c>
      <c r="H333" s="2"/>
    </row>
    <row r="334" spans="1:8" ht="15" x14ac:dyDescent="0.25">
      <c r="A334">
        <v>61</v>
      </c>
      <c r="B334" t="s">
        <v>24</v>
      </c>
      <c r="C334" s="2">
        <v>31.16</v>
      </c>
      <c r="D334" s="5">
        <v>0</v>
      </c>
      <c r="E334" s="7" t="s">
        <v>1</v>
      </c>
      <c r="F334" t="s">
        <v>22</v>
      </c>
      <c r="G334" s="16">
        <v>13429.035400000001</v>
      </c>
      <c r="H334" s="2"/>
    </row>
    <row r="335" spans="1:8" ht="15" x14ac:dyDescent="0.25">
      <c r="A335">
        <v>56</v>
      </c>
      <c r="B335" t="s">
        <v>24</v>
      </c>
      <c r="C335" s="2">
        <v>28.785</v>
      </c>
      <c r="D335" s="5">
        <v>0</v>
      </c>
      <c r="E335" s="7" t="s">
        <v>1</v>
      </c>
      <c r="F335" t="s">
        <v>23</v>
      </c>
      <c r="G335" s="16">
        <v>11658.379150000001</v>
      </c>
      <c r="H335" s="2"/>
    </row>
    <row r="336" spans="1:8" ht="15" x14ac:dyDescent="0.25">
      <c r="A336">
        <v>43</v>
      </c>
      <c r="B336" t="s">
        <v>24</v>
      </c>
      <c r="C336" s="2">
        <v>35.72</v>
      </c>
      <c r="D336" s="5">
        <v>2</v>
      </c>
      <c r="E336" s="7" t="s">
        <v>1</v>
      </c>
      <c r="F336" t="s">
        <v>23</v>
      </c>
      <c r="G336" s="16">
        <v>19144.576519999999</v>
      </c>
      <c r="H336" s="2"/>
    </row>
    <row r="337" spans="1:8" ht="15" x14ac:dyDescent="0.25">
      <c r="A337">
        <v>64</v>
      </c>
      <c r="B337" t="s">
        <v>25</v>
      </c>
      <c r="C337" s="2">
        <v>34.5</v>
      </c>
      <c r="D337" s="5">
        <v>0</v>
      </c>
      <c r="E337" s="7" t="s">
        <v>1</v>
      </c>
      <c r="F337" t="s">
        <v>20</v>
      </c>
      <c r="G337" s="16">
        <v>13822.803</v>
      </c>
      <c r="H337" s="2"/>
    </row>
    <row r="338" spans="1:8" ht="15" x14ac:dyDescent="0.25">
      <c r="A338">
        <v>60</v>
      </c>
      <c r="B338" t="s">
        <v>25</v>
      </c>
      <c r="C338" s="2">
        <v>25.74</v>
      </c>
      <c r="D338" s="5">
        <v>0</v>
      </c>
      <c r="E338" s="7" t="s">
        <v>1</v>
      </c>
      <c r="F338" t="s">
        <v>21</v>
      </c>
      <c r="G338" s="16">
        <v>12142.578600000001</v>
      </c>
      <c r="H338" s="2"/>
    </row>
    <row r="339" spans="1:8" ht="15" x14ac:dyDescent="0.25">
      <c r="A339">
        <v>62</v>
      </c>
      <c r="B339" t="s">
        <v>25</v>
      </c>
      <c r="C339" s="2">
        <v>27.55</v>
      </c>
      <c r="D339" s="5">
        <v>1</v>
      </c>
      <c r="E339" s="7" t="s">
        <v>1</v>
      </c>
      <c r="F339" t="s">
        <v>22</v>
      </c>
      <c r="G339" s="16">
        <v>13937.666499999999</v>
      </c>
      <c r="H339" s="2"/>
    </row>
    <row r="340" spans="1:8" ht="15" x14ac:dyDescent="0.25">
      <c r="A340">
        <v>50</v>
      </c>
      <c r="B340" t="s">
        <v>25</v>
      </c>
      <c r="C340" s="2">
        <v>32.299999999999997</v>
      </c>
      <c r="D340" s="5">
        <v>1</v>
      </c>
      <c r="E340" s="7" t="s">
        <v>0</v>
      </c>
      <c r="F340" t="s">
        <v>23</v>
      </c>
      <c r="G340" s="16">
        <v>41919.097000000002</v>
      </c>
      <c r="H340" s="2"/>
    </row>
    <row r="341" spans="1:8" ht="15" x14ac:dyDescent="0.25">
      <c r="A341">
        <v>46</v>
      </c>
      <c r="B341" t="s">
        <v>24</v>
      </c>
      <c r="C341" s="2">
        <v>27.72</v>
      </c>
      <c r="D341" s="5">
        <v>1</v>
      </c>
      <c r="E341" s="7" t="s">
        <v>1</v>
      </c>
      <c r="F341" t="s">
        <v>21</v>
      </c>
      <c r="G341" s="16">
        <v>8232.6388000000006</v>
      </c>
      <c r="H341" s="2"/>
    </row>
    <row r="342" spans="1:8" ht="15" x14ac:dyDescent="0.25">
      <c r="A342">
        <v>24</v>
      </c>
      <c r="B342" t="s">
        <v>24</v>
      </c>
      <c r="C342" s="2">
        <v>27.6</v>
      </c>
      <c r="D342" s="5">
        <v>0</v>
      </c>
      <c r="E342" s="7" t="s">
        <v>1</v>
      </c>
      <c r="F342" t="s">
        <v>20</v>
      </c>
      <c r="G342" s="16">
        <v>18955.220170000001</v>
      </c>
      <c r="H342" s="2"/>
    </row>
    <row r="343" spans="1:8" ht="15" x14ac:dyDescent="0.25">
      <c r="A343">
        <v>62</v>
      </c>
      <c r="B343" t="s">
        <v>25</v>
      </c>
      <c r="C343" s="2">
        <v>30.02</v>
      </c>
      <c r="D343" s="5">
        <v>0</v>
      </c>
      <c r="E343" s="7" t="s">
        <v>1</v>
      </c>
      <c r="F343" t="s">
        <v>22</v>
      </c>
      <c r="G343" s="16">
        <v>13352.0998</v>
      </c>
      <c r="H343" s="2"/>
    </row>
    <row r="344" spans="1:8" ht="15" x14ac:dyDescent="0.25">
      <c r="A344">
        <v>60</v>
      </c>
      <c r="B344" t="s">
        <v>24</v>
      </c>
      <c r="C344" s="2">
        <v>27.55</v>
      </c>
      <c r="D344" s="5">
        <v>0</v>
      </c>
      <c r="E344" s="7" t="s">
        <v>1</v>
      </c>
      <c r="F344" t="s">
        <v>23</v>
      </c>
      <c r="G344" s="16">
        <v>13217.094499999999</v>
      </c>
      <c r="H344" s="2"/>
    </row>
    <row r="345" spans="1:8" ht="15" x14ac:dyDescent="0.25">
      <c r="A345">
        <v>63</v>
      </c>
      <c r="B345" t="s">
        <v>25</v>
      </c>
      <c r="C345" s="2">
        <v>36.765000000000001</v>
      </c>
      <c r="D345" s="5">
        <v>0</v>
      </c>
      <c r="E345" s="7" t="s">
        <v>1</v>
      </c>
      <c r="F345" t="s">
        <v>23</v>
      </c>
      <c r="G345" s="16">
        <v>13981.850350000001</v>
      </c>
      <c r="H345" s="2"/>
    </row>
    <row r="346" spans="1:8" ht="15" x14ac:dyDescent="0.25">
      <c r="A346">
        <v>49</v>
      </c>
      <c r="B346" t="s">
        <v>24</v>
      </c>
      <c r="C346" s="2">
        <v>41.47</v>
      </c>
      <c r="D346" s="5">
        <v>4</v>
      </c>
      <c r="E346" s="7" t="s">
        <v>1</v>
      </c>
      <c r="F346" t="s">
        <v>21</v>
      </c>
      <c r="G346" s="16">
        <v>10977.2063</v>
      </c>
      <c r="H346" s="2"/>
    </row>
    <row r="347" spans="1:8" ht="15" x14ac:dyDescent="0.25">
      <c r="A347">
        <v>34</v>
      </c>
      <c r="B347" t="s">
        <v>24</v>
      </c>
      <c r="C347" s="2">
        <v>29.26</v>
      </c>
      <c r="D347" s="5">
        <v>3</v>
      </c>
      <c r="E347" s="7" t="s">
        <v>1</v>
      </c>
      <c r="F347" t="s">
        <v>21</v>
      </c>
      <c r="G347" s="16">
        <v>6184.2993999999999</v>
      </c>
      <c r="H347" s="2"/>
    </row>
    <row r="348" spans="1:8" ht="15" x14ac:dyDescent="0.25">
      <c r="A348">
        <v>33</v>
      </c>
      <c r="B348" t="s">
        <v>25</v>
      </c>
      <c r="C348" s="2">
        <v>35.75</v>
      </c>
      <c r="D348" s="5">
        <v>2</v>
      </c>
      <c r="E348" s="7" t="s">
        <v>1</v>
      </c>
      <c r="F348" t="s">
        <v>21</v>
      </c>
      <c r="G348" s="16">
        <v>4889.9994999999999</v>
      </c>
      <c r="H348" s="2"/>
    </row>
    <row r="349" spans="1:8" ht="15" x14ac:dyDescent="0.25">
      <c r="A349">
        <v>46</v>
      </c>
      <c r="B349" t="s">
        <v>25</v>
      </c>
      <c r="C349" s="2">
        <v>33.344999999999999</v>
      </c>
      <c r="D349" s="5">
        <v>1</v>
      </c>
      <c r="E349" s="7" t="s">
        <v>1</v>
      </c>
      <c r="F349" t="s">
        <v>23</v>
      </c>
      <c r="G349" s="16">
        <v>8334.4575499999992</v>
      </c>
      <c r="H349" s="2"/>
    </row>
    <row r="350" spans="1:8" ht="15" x14ac:dyDescent="0.25">
      <c r="A350">
        <v>36</v>
      </c>
      <c r="B350" t="s">
        <v>24</v>
      </c>
      <c r="C350" s="2">
        <v>29.92</v>
      </c>
      <c r="D350" s="5">
        <v>1</v>
      </c>
      <c r="E350" s="7" t="s">
        <v>1</v>
      </c>
      <c r="F350" t="s">
        <v>21</v>
      </c>
      <c r="G350" s="16">
        <v>5478.0367999999999</v>
      </c>
      <c r="H350" s="2"/>
    </row>
    <row r="351" spans="1:8" ht="15" x14ac:dyDescent="0.25">
      <c r="A351">
        <v>19</v>
      </c>
      <c r="B351" t="s">
        <v>25</v>
      </c>
      <c r="C351" s="2">
        <v>27.835000000000001</v>
      </c>
      <c r="D351" s="5">
        <v>0</v>
      </c>
      <c r="E351" s="7" t="s">
        <v>1</v>
      </c>
      <c r="F351" t="s">
        <v>22</v>
      </c>
      <c r="G351" s="16">
        <v>1635.7336499999999</v>
      </c>
      <c r="H351" s="2"/>
    </row>
    <row r="352" spans="1:8" ht="15" x14ac:dyDescent="0.25">
      <c r="A352">
        <v>57</v>
      </c>
      <c r="B352" t="s">
        <v>24</v>
      </c>
      <c r="C352" s="2">
        <v>23.18</v>
      </c>
      <c r="D352" s="5">
        <v>0</v>
      </c>
      <c r="E352" s="7" t="s">
        <v>1</v>
      </c>
      <c r="F352" t="s">
        <v>22</v>
      </c>
      <c r="G352" s="16">
        <v>11830.6072</v>
      </c>
      <c r="H352" s="2"/>
    </row>
    <row r="353" spans="1:8" ht="15" x14ac:dyDescent="0.25">
      <c r="A353">
        <v>50</v>
      </c>
      <c r="B353" t="s">
        <v>24</v>
      </c>
      <c r="C353" s="2">
        <v>25.6</v>
      </c>
      <c r="D353" s="5">
        <v>0</v>
      </c>
      <c r="E353" s="7" t="s">
        <v>1</v>
      </c>
      <c r="F353" t="s">
        <v>20</v>
      </c>
      <c r="G353" s="16">
        <v>8932.0840000000007</v>
      </c>
      <c r="H353" s="2"/>
    </row>
    <row r="354" spans="1:8" ht="15" x14ac:dyDescent="0.25">
      <c r="A354">
        <v>30</v>
      </c>
      <c r="B354" t="s">
        <v>24</v>
      </c>
      <c r="C354" s="2">
        <v>27.7</v>
      </c>
      <c r="D354" s="5">
        <v>0</v>
      </c>
      <c r="E354" s="7" t="s">
        <v>1</v>
      </c>
      <c r="F354" t="s">
        <v>20</v>
      </c>
      <c r="G354" s="16">
        <v>3554.203</v>
      </c>
      <c r="H354" s="2"/>
    </row>
    <row r="355" spans="1:8" ht="15" x14ac:dyDescent="0.25">
      <c r="A355">
        <v>33</v>
      </c>
      <c r="B355" t="s">
        <v>25</v>
      </c>
      <c r="C355" s="2">
        <v>35.244999999999997</v>
      </c>
      <c r="D355" s="5">
        <v>0</v>
      </c>
      <c r="E355" s="7" t="s">
        <v>1</v>
      </c>
      <c r="F355" t="s">
        <v>23</v>
      </c>
      <c r="G355" s="16">
        <v>12404.8791</v>
      </c>
      <c r="H355" s="2"/>
    </row>
    <row r="356" spans="1:8" ht="15" x14ac:dyDescent="0.25">
      <c r="A356">
        <v>18</v>
      </c>
      <c r="B356" t="s">
        <v>24</v>
      </c>
      <c r="C356" s="2">
        <v>38.28</v>
      </c>
      <c r="D356" s="5">
        <v>0</v>
      </c>
      <c r="E356" s="7" t="s">
        <v>1</v>
      </c>
      <c r="F356" t="s">
        <v>21</v>
      </c>
      <c r="G356" s="16">
        <v>14133.03775</v>
      </c>
      <c r="H356" s="2"/>
    </row>
    <row r="357" spans="1:8" ht="15" x14ac:dyDescent="0.25">
      <c r="A357">
        <v>46</v>
      </c>
      <c r="B357" t="s">
        <v>25</v>
      </c>
      <c r="C357" s="2">
        <v>27.6</v>
      </c>
      <c r="D357" s="5">
        <v>0</v>
      </c>
      <c r="E357" s="7" t="s">
        <v>1</v>
      </c>
      <c r="F357" t="s">
        <v>20</v>
      </c>
      <c r="G357" s="16">
        <v>24603.04837</v>
      </c>
      <c r="H357" s="2"/>
    </row>
    <row r="358" spans="1:8" ht="15" x14ac:dyDescent="0.25">
      <c r="A358">
        <v>46</v>
      </c>
      <c r="B358" t="s">
        <v>25</v>
      </c>
      <c r="C358" s="2">
        <v>43.89</v>
      </c>
      <c r="D358" s="5">
        <v>3</v>
      </c>
      <c r="E358" s="7" t="s">
        <v>1</v>
      </c>
      <c r="F358" t="s">
        <v>21</v>
      </c>
      <c r="G358" s="16">
        <v>8944.1151000000009</v>
      </c>
      <c r="H358" s="2"/>
    </row>
    <row r="359" spans="1:8" ht="15" x14ac:dyDescent="0.25">
      <c r="A359">
        <v>47</v>
      </c>
      <c r="B359" t="s">
        <v>25</v>
      </c>
      <c r="C359" s="2">
        <v>29.83</v>
      </c>
      <c r="D359" s="5">
        <v>3</v>
      </c>
      <c r="E359" s="7" t="s">
        <v>1</v>
      </c>
      <c r="F359" t="s">
        <v>22</v>
      </c>
      <c r="G359" s="16">
        <v>9620.3307000000004</v>
      </c>
      <c r="H359" s="2"/>
    </row>
    <row r="360" spans="1:8" ht="15" x14ac:dyDescent="0.25">
      <c r="A360">
        <v>23</v>
      </c>
      <c r="B360" t="s">
        <v>25</v>
      </c>
      <c r="C360" s="2">
        <v>41.91</v>
      </c>
      <c r="D360" s="5">
        <v>0</v>
      </c>
      <c r="E360" s="7" t="s">
        <v>1</v>
      </c>
      <c r="F360" t="s">
        <v>21</v>
      </c>
      <c r="G360" s="16">
        <v>1837.2819</v>
      </c>
      <c r="H360" s="2"/>
    </row>
    <row r="361" spans="1:8" ht="15" x14ac:dyDescent="0.25">
      <c r="A361">
        <v>18</v>
      </c>
      <c r="B361" t="s">
        <v>24</v>
      </c>
      <c r="C361" s="2">
        <v>20.79</v>
      </c>
      <c r="D361" s="5">
        <v>0</v>
      </c>
      <c r="E361" s="7" t="s">
        <v>1</v>
      </c>
      <c r="F361" t="s">
        <v>21</v>
      </c>
      <c r="G361" s="16">
        <v>1607.5101</v>
      </c>
      <c r="H361" s="2"/>
    </row>
    <row r="362" spans="1:8" ht="15" x14ac:dyDescent="0.25">
      <c r="A362">
        <v>48</v>
      </c>
      <c r="B362" t="s">
        <v>24</v>
      </c>
      <c r="C362" s="2">
        <v>32.299999999999997</v>
      </c>
      <c r="D362" s="5">
        <v>2</v>
      </c>
      <c r="E362" s="7" t="s">
        <v>1</v>
      </c>
      <c r="F362" t="s">
        <v>23</v>
      </c>
      <c r="G362" s="16">
        <v>10043.249</v>
      </c>
      <c r="H362" s="2"/>
    </row>
    <row r="363" spans="1:8" ht="15" x14ac:dyDescent="0.25">
      <c r="A363">
        <v>35</v>
      </c>
      <c r="B363" t="s">
        <v>25</v>
      </c>
      <c r="C363" s="2">
        <v>30.5</v>
      </c>
      <c r="D363" s="5">
        <v>1</v>
      </c>
      <c r="E363" s="7" t="s">
        <v>1</v>
      </c>
      <c r="F363" t="s">
        <v>20</v>
      </c>
      <c r="G363" s="16">
        <v>4751.07</v>
      </c>
      <c r="H363" s="2"/>
    </row>
    <row r="364" spans="1:8" ht="15" x14ac:dyDescent="0.25">
      <c r="A364">
        <v>19</v>
      </c>
      <c r="B364" t="s">
        <v>24</v>
      </c>
      <c r="C364" s="2">
        <v>21.7</v>
      </c>
      <c r="D364" s="5">
        <v>0</v>
      </c>
      <c r="E364" s="7" t="s">
        <v>0</v>
      </c>
      <c r="F364" t="s">
        <v>20</v>
      </c>
      <c r="G364" s="16">
        <v>13844.505999999999</v>
      </c>
      <c r="H364" s="2"/>
    </row>
    <row r="365" spans="1:8" ht="15" x14ac:dyDescent="0.25">
      <c r="A365">
        <v>21</v>
      </c>
      <c r="B365" t="s">
        <v>24</v>
      </c>
      <c r="C365" s="2">
        <v>26.4</v>
      </c>
      <c r="D365" s="5">
        <v>1</v>
      </c>
      <c r="E365" s="7" t="s">
        <v>1</v>
      </c>
      <c r="F365" t="s">
        <v>20</v>
      </c>
      <c r="G365" s="16">
        <v>2597.779</v>
      </c>
      <c r="H365" s="2"/>
    </row>
    <row r="366" spans="1:8" ht="15" x14ac:dyDescent="0.25">
      <c r="A366">
        <v>21</v>
      </c>
      <c r="B366" t="s">
        <v>24</v>
      </c>
      <c r="C366" s="2">
        <v>21.89</v>
      </c>
      <c r="D366" s="5">
        <v>2</v>
      </c>
      <c r="E366" s="7" t="s">
        <v>1</v>
      </c>
      <c r="F366" t="s">
        <v>21</v>
      </c>
      <c r="G366" s="16">
        <v>3180.5101</v>
      </c>
      <c r="H366" s="2"/>
    </row>
    <row r="367" spans="1:8" ht="15" x14ac:dyDescent="0.25">
      <c r="A367">
        <v>49</v>
      </c>
      <c r="B367" t="s">
        <v>24</v>
      </c>
      <c r="C367" s="2">
        <v>30.78</v>
      </c>
      <c r="D367" s="5">
        <v>1</v>
      </c>
      <c r="E367" s="7" t="s">
        <v>1</v>
      </c>
      <c r="F367" t="s">
        <v>23</v>
      </c>
      <c r="G367" s="16">
        <v>9778.3472000000002</v>
      </c>
      <c r="H367" s="2"/>
    </row>
    <row r="368" spans="1:8" ht="15" x14ac:dyDescent="0.25">
      <c r="A368">
        <v>56</v>
      </c>
      <c r="B368" t="s">
        <v>24</v>
      </c>
      <c r="C368" s="2">
        <v>32.299999999999997</v>
      </c>
      <c r="D368" s="5">
        <v>3</v>
      </c>
      <c r="E368" s="7" t="s">
        <v>1</v>
      </c>
      <c r="F368" t="s">
        <v>23</v>
      </c>
      <c r="G368" s="16">
        <v>13430.264999999999</v>
      </c>
      <c r="H368" s="2"/>
    </row>
    <row r="369" spans="1:8" ht="15" x14ac:dyDescent="0.25">
      <c r="A369">
        <v>42</v>
      </c>
      <c r="B369" t="s">
        <v>24</v>
      </c>
      <c r="C369" s="2">
        <v>24.984999999999999</v>
      </c>
      <c r="D369" s="5">
        <v>2</v>
      </c>
      <c r="E369" s="7" t="s">
        <v>1</v>
      </c>
      <c r="F369" t="s">
        <v>22</v>
      </c>
      <c r="G369" s="16">
        <v>8017.0611500000005</v>
      </c>
      <c r="H369" s="2"/>
    </row>
    <row r="370" spans="1:8" ht="15" x14ac:dyDescent="0.25">
      <c r="A370">
        <v>44</v>
      </c>
      <c r="B370" t="s">
        <v>25</v>
      </c>
      <c r="C370" s="2">
        <v>32.015000000000001</v>
      </c>
      <c r="D370" s="5">
        <v>2</v>
      </c>
      <c r="E370" s="7" t="s">
        <v>1</v>
      </c>
      <c r="F370" t="s">
        <v>22</v>
      </c>
      <c r="G370" s="16">
        <v>8116.2688500000004</v>
      </c>
      <c r="H370" s="2"/>
    </row>
    <row r="371" spans="1:8" ht="15" x14ac:dyDescent="0.25">
      <c r="A371">
        <v>18</v>
      </c>
      <c r="B371" t="s">
        <v>25</v>
      </c>
      <c r="C371" s="2">
        <v>30.4</v>
      </c>
      <c r="D371" s="5">
        <v>3</v>
      </c>
      <c r="E371" s="7" t="s">
        <v>1</v>
      </c>
      <c r="F371" t="s">
        <v>23</v>
      </c>
      <c r="G371" s="16">
        <v>3481.8679999999999</v>
      </c>
      <c r="H371" s="2"/>
    </row>
    <row r="372" spans="1:8" ht="15" x14ac:dyDescent="0.25">
      <c r="A372">
        <v>61</v>
      </c>
      <c r="B372" t="s">
        <v>24</v>
      </c>
      <c r="C372" s="2">
        <v>21.09</v>
      </c>
      <c r="D372" s="5">
        <v>0</v>
      </c>
      <c r="E372" s="7" t="s">
        <v>1</v>
      </c>
      <c r="F372" t="s">
        <v>22</v>
      </c>
      <c r="G372" s="16">
        <v>13415.0381</v>
      </c>
      <c r="H372" s="2"/>
    </row>
    <row r="373" spans="1:8" ht="15" x14ac:dyDescent="0.25">
      <c r="A373">
        <v>57</v>
      </c>
      <c r="B373" t="s">
        <v>24</v>
      </c>
      <c r="C373" s="2">
        <v>22.23</v>
      </c>
      <c r="D373" s="5">
        <v>0</v>
      </c>
      <c r="E373" s="7" t="s">
        <v>1</v>
      </c>
      <c r="F373" t="s">
        <v>23</v>
      </c>
      <c r="G373" s="16">
        <v>12029.286700000001</v>
      </c>
      <c r="H373" s="2"/>
    </row>
    <row r="374" spans="1:8" ht="15" x14ac:dyDescent="0.25">
      <c r="A374">
        <v>42</v>
      </c>
      <c r="B374" t="s">
        <v>24</v>
      </c>
      <c r="C374" s="2">
        <v>33.155000000000001</v>
      </c>
      <c r="D374" s="5">
        <v>1</v>
      </c>
      <c r="E374" s="7" t="s">
        <v>1</v>
      </c>
      <c r="F374" t="s">
        <v>23</v>
      </c>
      <c r="G374" s="16">
        <v>7639.4174499999999</v>
      </c>
      <c r="H374" s="2"/>
    </row>
    <row r="375" spans="1:8" ht="15" x14ac:dyDescent="0.25">
      <c r="A375">
        <v>26</v>
      </c>
      <c r="B375" t="s">
        <v>25</v>
      </c>
      <c r="C375" s="2">
        <v>32.9</v>
      </c>
      <c r="D375" s="5">
        <v>2</v>
      </c>
      <c r="E375" s="7" t="s">
        <v>0</v>
      </c>
      <c r="F375" t="s">
        <v>20</v>
      </c>
      <c r="G375" s="16">
        <v>36085.218999999997</v>
      </c>
      <c r="H375" s="2"/>
    </row>
    <row r="376" spans="1:8" ht="15" x14ac:dyDescent="0.25">
      <c r="A376">
        <v>20</v>
      </c>
      <c r="B376" t="s">
        <v>25</v>
      </c>
      <c r="C376" s="2">
        <v>33.33</v>
      </c>
      <c r="D376" s="5">
        <v>0</v>
      </c>
      <c r="E376" s="7" t="s">
        <v>1</v>
      </c>
      <c r="F376" t="s">
        <v>21</v>
      </c>
      <c r="G376" s="16">
        <v>1391.5287000000001</v>
      </c>
      <c r="H376" s="2"/>
    </row>
    <row r="377" spans="1:8" ht="15" x14ac:dyDescent="0.25">
      <c r="A377">
        <v>23</v>
      </c>
      <c r="B377" t="s">
        <v>24</v>
      </c>
      <c r="C377" s="2">
        <v>28.31</v>
      </c>
      <c r="D377" s="5">
        <v>0</v>
      </c>
      <c r="E377" s="7" t="s">
        <v>0</v>
      </c>
      <c r="F377" t="s">
        <v>22</v>
      </c>
      <c r="G377" s="16">
        <v>18033.9679</v>
      </c>
      <c r="H377" s="2"/>
    </row>
    <row r="378" spans="1:8" ht="15" x14ac:dyDescent="0.25">
      <c r="A378">
        <v>39</v>
      </c>
      <c r="B378" t="s">
        <v>24</v>
      </c>
      <c r="C378" s="2">
        <v>24.89</v>
      </c>
      <c r="D378" s="5">
        <v>3</v>
      </c>
      <c r="E378" s="7" t="s">
        <v>0</v>
      </c>
      <c r="F378" t="s">
        <v>23</v>
      </c>
      <c r="G378" s="16">
        <v>21659.930100000001</v>
      </c>
      <c r="H378" s="2"/>
    </row>
    <row r="379" spans="1:8" ht="15" x14ac:dyDescent="0.25">
      <c r="A379">
        <v>24</v>
      </c>
      <c r="B379" t="s">
        <v>25</v>
      </c>
      <c r="C379" s="2">
        <v>40.15</v>
      </c>
      <c r="D379" s="5">
        <v>0</v>
      </c>
      <c r="E379" s="7" t="s">
        <v>0</v>
      </c>
      <c r="F379" t="s">
        <v>21</v>
      </c>
      <c r="G379" s="16">
        <v>38126.246500000001</v>
      </c>
      <c r="H379" s="2"/>
    </row>
    <row r="380" spans="1:8" ht="15" x14ac:dyDescent="0.25">
      <c r="A380">
        <v>64</v>
      </c>
      <c r="B380" t="s">
        <v>24</v>
      </c>
      <c r="C380" s="2">
        <v>30.114999999999998</v>
      </c>
      <c r="D380" s="5">
        <v>3</v>
      </c>
      <c r="E380" s="7" t="s">
        <v>1</v>
      </c>
      <c r="F380" t="s">
        <v>22</v>
      </c>
      <c r="G380" s="16">
        <v>16455.707849999999</v>
      </c>
      <c r="H380" s="2"/>
    </row>
    <row r="381" spans="1:8" ht="15" x14ac:dyDescent="0.25">
      <c r="A381">
        <v>62</v>
      </c>
      <c r="B381" t="s">
        <v>25</v>
      </c>
      <c r="C381" s="2">
        <v>31.46</v>
      </c>
      <c r="D381" s="5">
        <v>1</v>
      </c>
      <c r="E381" s="7" t="s">
        <v>1</v>
      </c>
      <c r="F381" t="s">
        <v>21</v>
      </c>
      <c r="G381" s="16">
        <v>27000.98473</v>
      </c>
      <c r="H381" s="2"/>
    </row>
    <row r="382" spans="1:8" ht="15" x14ac:dyDescent="0.25">
      <c r="A382">
        <v>27</v>
      </c>
      <c r="B382" t="s">
        <v>24</v>
      </c>
      <c r="C382" s="2">
        <v>17.954999999999998</v>
      </c>
      <c r="D382" s="5">
        <v>2</v>
      </c>
      <c r="E382" s="7" t="s">
        <v>0</v>
      </c>
      <c r="F382" t="s">
        <v>23</v>
      </c>
      <c r="G382" s="16">
        <v>15006.579449999999</v>
      </c>
      <c r="H382" s="2"/>
    </row>
    <row r="383" spans="1:8" ht="15" x14ac:dyDescent="0.25">
      <c r="A383">
        <v>55</v>
      </c>
      <c r="B383" t="s">
        <v>25</v>
      </c>
      <c r="C383" s="2">
        <v>30.684999999999999</v>
      </c>
      <c r="D383" s="5">
        <v>0</v>
      </c>
      <c r="E383" s="7" t="s">
        <v>0</v>
      </c>
      <c r="F383" t="s">
        <v>23</v>
      </c>
      <c r="G383" s="16">
        <v>42303.692150000003</v>
      </c>
      <c r="H383" s="2"/>
    </row>
    <row r="384" spans="1:8" ht="15" x14ac:dyDescent="0.25">
      <c r="A384">
        <v>55</v>
      </c>
      <c r="B384" t="s">
        <v>25</v>
      </c>
      <c r="C384" s="2">
        <v>33</v>
      </c>
      <c r="D384" s="5">
        <v>0</v>
      </c>
      <c r="E384" s="7" t="s">
        <v>1</v>
      </c>
      <c r="F384" t="s">
        <v>21</v>
      </c>
      <c r="G384" s="16">
        <v>20781.48892</v>
      </c>
      <c r="H384" s="2"/>
    </row>
    <row r="385" spans="1:8" ht="15" x14ac:dyDescent="0.25">
      <c r="A385">
        <v>35</v>
      </c>
      <c r="B385" t="s">
        <v>24</v>
      </c>
      <c r="C385" s="2">
        <v>43.34</v>
      </c>
      <c r="D385" s="5">
        <v>2</v>
      </c>
      <c r="E385" s="7" t="s">
        <v>1</v>
      </c>
      <c r="F385" t="s">
        <v>21</v>
      </c>
      <c r="G385" s="16">
        <v>5846.9175999999998</v>
      </c>
      <c r="H385" s="2"/>
    </row>
    <row r="386" spans="1:8" ht="15" x14ac:dyDescent="0.25">
      <c r="A386">
        <v>44</v>
      </c>
      <c r="B386" t="s">
        <v>25</v>
      </c>
      <c r="C386" s="2">
        <v>22.135000000000002</v>
      </c>
      <c r="D386" s="5">
        <v>2</v>
      </c>
      <c r="E386" s="7" t="s">
        <v>1</v>
      </c>
      <c r="F386" t="s">
        <v>23</v>
      </c>
      <c r="G386" s="16">
        <v>8302.5356499999998</v>
      </c>
      <c r="H386" s="2"/>
    </row>
    <row r="387" spans="1:8" ht="15" x14ac:dyDescent="0.25">
      <c r="A387">
        <v>19</v>
      </c>
      <c r="B387" t="s">
        <v>25</v>
      </c>
      <c r="C387" s="2">
        <v>34.4</v>
      </c>
      <c r="D387" s="5">
        <v>0</v>
      </c>
      <c r="E387" s="7" t="s">
        <v>1</v>
      </c>
      <c r="F387" t="s">
        <v>20</v>
      </c>
      <c r="G387" s="16">
        <v>1261.8589999999999</v>
      </c>
      <c r="H387" s="2"/>
    </row>
    <row r="388" spans="1:8" ht="15" x14ac:dyDescent="0.25">
      <c r="A388">
        <v>58</v>
      </c>
      <c r="B388" t="s">
        <v>24</v>
      </c>
      <c r="C388" s="2">
        <v>39.049999999999997</v>
      </c>
      <c r="D388" s="5">
        <v>0</v>
      </c>
      <c r="E388" s="7" t="s">
        <v>1</v>
      </c>
      <c r="F388" t="s">
        <v>21</v>
      </c>
      <c r="G388" s="16">
        <v>11856.4115</v>
      </c>
      <c r="H388" s="2"/>
    </row>
    <row r="389" spans="1:8" ht="15" x14ac:dyDescent="0.25">
      <c r="A389">
        <v>50</v>
      </c>
      <c r="B389" t="s">
        <v>25</v>
      </c>
      <c r="C389" s="2">
        <v>25.364999999999998</v>
      </c>
      <c r="D389" s="5">
        <v>2</v>
      </c>
      <c r="E389" s="7" t="s">
        <v>1</v>
      </c>
      <c r="F389" t="s">
        <v>22</v>
      </c>
      <c r="G389" s="16">
        <v>30284.642940000002</v>
      </c>
      <c r="H389" s="2"/>
    </row>
    <row r="390" spans="1:8" ht="15" x14ac:dyDescent="0.25">
      <c r="A390">
        <v>26</v>
      </c>
      <c r="B390" t="s">
        <v>24</v>
      </c>
      <c r="C390" s="2">
        <v>22.61</v>
      </c>
      <c r="D390" s="5">
        <v>0</v>
      </c>
      <c r="E390" s="7" t="s">
        <v>1</v>
      </c>
      <c r="F390" t="s">
        <v>22</v>
      </c>
      <c r="G390" s="16">
        <v>3176.8159000000001</v>
      </c>
      <c r="H390" s="2"/>
    </row>
    <row r="391" spans="1:8" ht="15" x14ac:dyDescent="0.25">
      <c r="A391">
        <v>24</v>
      </c>
      <c r="B391" t="s">
        <v>24</v>
      </c>
      <c r="C391" s="2">
        <v>30.21</v>
      </c>
      <c r="D391" s="5">
        <v>3</v>
      </c>
      <c r="E391" s="7" t="s">
        <v>1</v>
      </c>
      <c r="F391" t="s">
        <v>22</v>
      </c>
      <c r="G391" s="16">
        <v>4618.0798999999997</v>
      </c>
      <c r="H391" s="2"/>
    </row>
    <row r="392" spans="1:8" ht="15" x14ac:dyDescent="0.25">
      <c r="A392">
        <v>48</v>
      </c>
      <c r="B392" t="s">
        <v>25</v>
      </c>
      <c r="C392" s="2">
        <v>35.625</v>
      </c>
      <c r="D392" s="5">
        <v>4</v>
      </c>
      <c r="E392" s="7" t="s">
        <v>1</v>
      </c>
      <c r="F392" t="s">
        <v>23</v>
      </c>
      <c r="G392" s="16">
        <v>10736.87075</v>
      </c>
      <c r="H392" s="2"/>
    </row>
    <row r="393" spans="1:8" ht="15" x14ac:dyDescent="0.25">
      <c r="A393">
        <v>19</v>
      </c>
      <c r="B393" t="s">
        <v>24</v>
      </c>
      <c r="C393" s="2">
        <v>37.43</v>
      </c>
      <c r="D393" s="5">
        <v>0</v>
      </c>
      <c r="E393" s="7" t="s">
        <v>1</v>
      </c>
      <c r="F393" t="s">
        <v>22</v>
      </c>
      <c r="G393" s="16">
        <v>2138.0707000000002</v>
      </c>
      <c r="H393" s="2"/>
    </row>
    <row r="394" spans="1:8" ht="15" x14ac:dyDescent="0.25">
      <c r="A394">
        <v>48</v>
      </c>
      <c r="B394" t="s">
        <v>25</v>
      </c>
      <c r="C394" s="2">
        <v>31.445</v>
      </c>
      <c r="D394" s="5">
        <v>1</v>
      </c>
      <c r="E394" s="7" t="s">
        <v>1</v>
      </c>
      <c r="F394" t="s">
        <v>23</v>
      </c>
      <c r="G394" s="16">
        <v>8964.0605500000001</v>
      </c>
      <c r="H394" s="2"/>
    </row>
    <row r="395" spans="1:8" ht="15" x14ac:dyDescent="0.25">
      <c r="A395">
        <v>49</v>
      </c>
      <c r="B395" t="s">
        <v>25</v>
      </c>
      <c r="C395" s="2">
        <v>31.35</v>
      </c>
      <c r="D395" s="5">
        <v>1</v>
      </c>
      <c r="E395" s="7" t="s">
        <v>1</v>
      </c>
      <c r="F395" t="s">
        <v>23</v>
      </c>
      <c r="G395" s="16">
        <v>9290.1394999999993</v>
      </c>
      <c r="H395" s="2"/>
    </row>
    <row r="396" spans="1:8" ht="15" x14ac:dyDescent="0.25">
      <c r="A396">
        <v>46</v>
      </c>
      <c r="B396" t="s">
        <v>24</v>
      </c>
      <c r="C396" s="2">
        <v>32.299999999999997</v>
      </c>
      <c r="D396" s="5">
        <v>2</v>
      </c>
      <c r="E396" s="7" t="s">
        <v>1</v>
      </c>
      <c r="F396" t="s">
        <v>23</v>
      </c>
      <c r="G396" s="16">
        <v>9411.0049999999992</v>
      </c>
      <c r="H396" s="2"/>
    </row>
    <row r="397" spans="1:8" ht="15" x14ac:dyDescent="0.25">
      <c r="A397">
        <v>46</v>
      </c>
      <c r="B397" t="s">
        <v>25</v>
      </c>
      <c r="C397" s="2">
        <v>19.855</v>
      </c>
      <c r="D397" s="5">
        <v>0</v>
      </c>
      <c r="E397" s="7" t="s">
        <v>1</v>
      </c>
      <c r="F397" t="s">
        <v>22</v>
      </c>
      <c r="G397" s="16">
        <v>7526.7064499999997</v>
      </c>
      <c r="H397" s="2"/>
    </row>
    <row r="398" spans="1:8" ht="15" x14ac:dyDescent="0.25">
      <c r="A398">
        <v>43</v>
      </c>
      <c r="B398" t="s">
        <v>24</v>
      </c>
      <c r="C398" s="2">
        <v>34.4</v>
      </c>
      <c r="D398" s="5">
        <v>3</v>
      </c>
      <c r="E398" s="7" t="s">
        <v>1</v>
      </c>
      <c r="F398" t="s">
        <v>20</v>
      </c>
      <c r="G398" s="16">
        <v>8522.0030000000006</v>
      </c>
      <c r="H398" s="2"/>
    </row>
    <row r="399" spans="1:8" ht="15" x14ac:dyDescent="0.25">
      <c r="A399">
        <v>21</v>
      </c>
      <c r="B399" t="s">
        <v>25</v>
      </c>
      <c r="C399" s="2">
        <v>31.02</v>
      </c>
      <c r="D399" s="5">
        <v>0</v>
      </c>
      <c r="E399" s="7" t="s">
        <v>1</v>
      </c>
      <c r="F399" t="s">
        <v>21</v>
      </c>
      <c r="G399" s="16">
        <v>16586.49771</v>
      </c>
      <c r="H399" s="2"/>
    </row>
    <row r="400" spans="1:8" ht="15" x14ac:dyDescent="0.25">
      <c r="A400">
        <v>64</v>
      </c>
      <c r="B400" t="s">
        <v>25</v>
      </c>
      <c r="C400" s="2">
        <v>25.6</v>
      </c>
      <c r="D400" s="5">
        <v>2</v>
      </c>
      <c r="E400" s="7" t="s">
        <v>1</v>
      </c>
      <c r="F400" t="s">
        <v>20</v>
      </c>
      <c r="G400" s="16">
        <v>14988.432000000001</v>
      </c>
      <c r="H400" s="2"/>
    </row>
    <row r="401" spans="1:8" ht="15" x14ac:dyDescent="0.25">
      <c r="A401">
        <v>18</v>
      </c>
      <c r="B401" t="s">
        <v>24</v>
      </c>
      <c r="C401" s="2">
        <v>38.17</v>
      </c>
      <c r="D401" s="5">
        <v>0</v>
      </c>
      <c r="E401" s="7" t="s">
        <v>1</v>
      </c>
      <c r="F401" t="s">
        <v>21</v>
      </c>
      <c r="G401" s="16">
        <v>1631.6683</v>
      </c>
      <c r="H401" s="2"/>
    </row>
    <row r="402" spans="1:8" ht="15" x14ac:dyDescent="0.25">
      <c r="A402">
        <v>51</v>
      </c>
      <c r="B402" t="s">
        <v>24</v>
      </c>
      <c r="C402" s="2">
        <v>20.6</v>
      </c>
      <c r="D402" s="5">
        <v>0</v>
      </c>
      <c r="E402" s="7" t="s">
        <v>1</v>
      </c>
      <c r="F402" t="s">
        <v>20</v>
      </c>
      <c r="G402" s="16">
        <v>9264.7970000000005</v>
      </c>
      <c r="H402" s="2"/>
    </row>
    <row r="403" spans="1:8" ht="15" x14ac:dyDescent="0.25">
      <c r="A403">
        <v>47</v>
      </c>
      <c r="B403" t="s">
        <v>25</v>
      </c>
      <c r="C403" s="2">
        <v>47.52</v>
      </c>
      <c r="D403" s="5">
        <v>1</v>
      </c>
      <c r="E403" s="7" t="s">
        <v>1</v>
      </c>
      <c r="F403" t="s">
        <v>21</v>
      </c>
      <c r="G403" s="16">
        <v>8083.9197999999997</v>
      </c>
      <c r="H403" s="2"/>
    </row>
    <row r="404" spans="1:8" ht="15" x14ac:dyDescent="0.25">
      <c r="A404">
        <v>64</v>
      </c>
      <c r="B404" t="s">
        <v>24</v>
      </c>
      <c r="C404" s="2">
        <v>32.965000000000003</v>
      </c>
      <c r="D404" s="5">
        <v>0</v>
      </c>
      <c r="E404" s="7" t="s">
        <v>1</v>
      </c>
      <c r="F404" t="s">
        <v>22</v>
      </c>
      <c r="G404" s="16">
        <v>14692.66935</v>
      </c>
      <c r="H404" s="2"/>
    </row>
    <row r="405" spans="1:8" ht="15" x14ac:dyDescent="0.25">
      <c r="A405">
        <v>49</v>
      </c>
      <c r="B405" t="s">
        <v>25</v>
      </c>
      <c r="C405" s="2">
        <v>32.299999999999997</v>
      </c>
      <c r="D405" s="5">
        <v>3</v>
      </c>
      <c r="E405" s="7" t="s">
        <v>1</v>
      </c>
      <c r="F405" t="s">
        <v>22</v>
      </c>
      <c r="G405" s="16">
        <v>10269.459999999999</v>
      </c>
      <c r="H405" s="2"/>
    </row>
    <row r="406" spans="1:8" ht="15" x14ac:dyDescent="0.25">
      <c r="A406">
        <v>31</v>
      </c>
      <c r="B406" t="s">
        <v>25</v>
      </c>
      <c r="C406" s="2">
        <v>20.399999999999999</v>
      </c>
      <c r="D406" s="5">
        <v>0</v>
      </c>
      <c r="E406" s="7" t="s">
        <v>1</v>
      </c>
      <c r="F406" t="s">
        <v>20</v>
      </c>
      <c r="G406" s="16">
        <v>3260.1990000000001</v>
      </c>
      <c r="H406" s="2"/>
    </row>
    <row r="407" spans="1:8" ht="15" x14ac:dyDescent="0.25">
      <c r="A407">
        <v>52</v>
      </c>
      <c r="B407" t="s">
        <v>24</v>
      </c>
      <c r="C407" s="2">
        <v>38.380000000000003</v>
      </c>
      <c r="D407" s="5">
        <v>2</v>
      </c>
      <c r="E407" s="7" t="s">
        <v>1</v>
      </c>
      <c r="F407" t="s">
        <v>23</v>
      </c>
      <c r="G407" s="16">
        <v>11396.9002</v>
      </c>
      <c r="H407" s="2"/>
    </row>
    <row r="408" spans="1:8" ht="15" x14ac:dyDescent="0.25">
      <c r="A408">
        <v>33</v>
      </c>
      <c r="B408" t="s">
        <v>24</v>
      </c>
      <c r="C408" s="2">
        <v>24.31</v>
      </c>
      <c r="D408" s="5">
        <v>0</v>
      </c>
      <c r="E408" s="7" t="s">
        <v>1</v>
      </c>
      <c r="F408" t="s">
        <v>21</v>
      </c>
      <c r="G408" s="16">
        <v>4185.0978999999998</v>
      </c>
      <c r="H408" s="2"/>
    </row>
    <row r="409" spans="1:8" ht="15" x14ac:dyDescent="0.25">
      <c r="A409">
        <v>47</v>
      </c>
      <c r="B409" t="s">
        <v>24</v>
      </c>
      <c r="C409" s="2">
        <v>23.6</v>
      </c>
      <c r="D409" s="5">
        <v>1</v>
      </c>
      <c r="E409" s="7" t="s">
        <v>1</v>
      </c>
      <c r="F409" t="s">
        <v>20</v>
      </c>
      <c r="G409" s="16">
        <v>8539.6710000000003</v>
      </c>
      <c r="H409" s="2"/>
    </row>
    <row r="410" spans="1:8" ht="15" x14ac:dyDescent="0.25">
      <c r="A410">
        <v>38</v>
      </c>
      <c r="B410" t="s">
        <v>25</v>
      </c>
      <c r="C410" s="2">
        <v>21.12</v>
      </c>
      <c r="D410" s="5">
        <v>3</v>
      </c>
      <c r="E410" s="7" t="s">
        <v>1</v>
      </c>
      <c r="F410" t="s">
        <v>21</v>
      </c>
      <c r="G410" s="16">
        <v>6652.5288</v>
      </c>
      <c r="H410" s="2"/>
    </row>
    <row r="411" spans="1:8" ht="15" x14ac:dyDescent="0.25">
      <c r="A411">
        <v>32</v>
      </c>
      <c r="B411" t="s">
        <v>25</v>
      </c>
      <c r="C411" s="2">
        <v>30.03</v>
      </c>
      <c r="D411" s="5">
        <v>1</v>
      </c>
      <c r="E411" s="7" t="s">
        <v>1</v>
      </c>
      <c r="F411" t="s">
        <v>21</v>
      </c>
      <c r="G411" s="16">
        <v>4074.4537</v>
      </c>
      <c r="H411" s="2"/>
    </row>
    <row r="412" spans="1:8" ht="15" x14ac:dyDescent="0.25">
      <c r="A412">
        <v>19</v>
      </c>
      <c r="B412" t="s">
        <v>25</v>
      </c>
      <c r="C412" s="2">
        <v>17.48</v>
      </c>
      <c r="D412" s="5">
        <v>0</v>
      </c>
      <c r="E412" s="7" t="s">
        <v>1</v>
      </c>
      <c r="F412" t="s">
        <v>22</v>
      </c>
      <c r="G412" s="16">
        <v>1621.3402000000001</v>
      </c>
      <c r="H412" s="2"/>
    </row>
    <row r="413" spans="1:8" ht="15" x14ac:dyDescent="0.25">
      <c r="A413">
        <v>44</v>
      </c>
      <c r="B413" t="s">
        <v>24</v>
      </c>
      <c r="C413" s="2">
        <v>20.234999999999999</v>
      </c>
      <c r="D413" s="5">
        <v>1</v>
      </c>
      <c r="E413" s="7" t="s">
        <v>0</v>
      </c>
      <c r="F413" t="s">
        <v>23</v>
      </c>
      <c r="G413" s="16">
        <v>19594.809649999999</v>
      </c>
      <c r="H413" s="2"/>
    </row>
    <row r="414" spans="1:8" ht="15" x14ac:dyDescent="0.25">
      <c r="A414">
        <v>26</v>
      </c>
      <c r="B414" t="s">
        <v>24</v>
      </c>
      <c r="C414" s="2">
        <v>17.195</v>
      </c>
      <c r="D414" s="5">
        <v>2</v>
      </c>
      <c r="E414" s="7" t="s">
        <v>0</v>
      </c>
      <c r="F414" t="s">
        <v>23</v>
      </c>
      <c r="G414" s="16">
        <v>14455.644050000001</v>
      </c>
      <c r="H414" s="2"/>
    </row>
    <row r="415" spans="1:8" ht="15" x14ac:dyDescent="0.25">
      <c r="A415">
        <v>25</v>
      </c>
      <c r="B415" t="s">
        <v>25</v>
      </c>
      <c r="C415" s="2">
        <v>23.9</v>
      </c>
      <c r="D415" s="5">
        <v>5</v>
      </c>
      <c r="E415" s="7" t="s">
        <v>1</v>
      </c>
      <c r="F415" t="s">
        <v>20</v>
      </c>
      <c r="G415" s="16">
        <v>5080.0959999999995</v>
      </c>
      <c r="H415" s="2"/>
    </row>
    <row r="416" spans="1:8" ht="15" x14ac:dyDescent="0.25">
      <c r="A416">
        <v>19</v>
      </c>
      <c r="B416" t="s">
        <v>24</v>
      </c>
      <c r="C416" s="2">
        <v>35.15</v>
      </c>
      <c r="D416" s="5">
        <v>0</v>
      </c>
      <c r="E416" s="7" t="s">
        <v>1</v>
      </c>
      <c r="F416" t="s">
        <v>22</v>
      </c>
      <c r="G416" s="16">
        <v>2134.9014999999999</v>
      </c>
      <c r="H416" s="2"/>
    </row>
    <row r="417" spans="1:8" ht="15" x14ac:dyDescent="0.25">
      <c r="A417">
        <v>43</v>
      </c>
      <c r="B417" t="s">
        <v>24</v>
      </c>
      <c r="C417" s="2">
        <v>35.64</v>
      </c>
      <c r="D417" s="5">
        <v>1</v>
      </c>
      <c r="E417" s="7" t="s">
        <v>1</v>
      </c>
      <c r="F417" t="s">
        <v>21</v>
      </c>
      <c r="G417" s="16">
        <v>7345.7266</v>
      </c>
      <c r="H417" s="2"/>
    </row>
    <row r="418" spans="1:8" ht="15" x14ac:dyDescent="0.25">
      <c r="A418">
        <v>52</v>
      </c>
      <c r="B418" t="s">
        <v>25</v>
      </c>
      <c r="C418" s="2">
        <v>34.1</v>
      </c>
      <c r="D418" s="5">
        <v>0</v>
      </c>
      <c r="E418" s="7" t="s">
        <v>1</v>
      </c>
      <c r="F418" t="s">
        <v>21</v>
      </c>
      <c r="G418" s="16">
        <v>9140.9509999999991</v>
      </c>
      <c r="H418" s="2"/>
    </row>
    <row r="419" spans="1:8" ht="15" x14ac:dyDescent="0.25">
      <c r="A419">
        <v>36</v>
      </c>
      <c r="B419" t="s">
        <v>24</v>
      </c>
      <c r="C419" s="2">
        <v>22.6</v>
      </c>
      <c r="D419" s="5">
        <v>2</v>
      </c>
      <c r="E419" s="7" t="s">
        <v>0</v>
      </c>
      <c r="F419" t="s">
        <v>20</v>
      </c>
      <c r="G419" s="16">
        <v>18608.261999999999</v>
      </c>
      <c r="H419" s="2"/>
    </row>
    <row r="420" spans="1:8" ht="15" x14ac:dyDescent="0.25">
      <c r="A420">
        <v>64</v>
      </c>
      <c r="B420" t="s">
        <v>25</v>
      </c>
      <c r="C420" s="2">
        <v>39.159999999999997</v>
      </c>
      <c r="D420" s="5">
        <v>1</v>
      </c>
      <c r="E420" s="7" t="s">
        <v>1</v>
      </c>
      <c r="F420" t="s">
        <v>21</v>
      </c>
      <c r="G420" s="16">
        <v>14418.2804</v>
      </c>
      <c r="H420" s="2"/>
    </row>
    <row r="421" spans="1:8" ht="15" x14ac:dyDescent="0.25">
      <c r="A421">
        <v>63</v>
      </c>
      <c r="B421" t="s">
        <v>24</v>
      </c>
      <c r="C421" s="2">
        <v>26.98</v>
      </c>
      <c r="D421" s="5">
        <v>0</v>
      </c>
      <c r="E421" s="7" t="s">
        <v>0</v>
      </c>
      <c r="F421" t="s">
        <v>22</v>
      </c>
      <c r="G421" s="16">
        <v>28950.4692</v>
      </c>
      <c r="H421" s="2"/>
    </row>
    <row r="422" spans="1:8" ht="15" x14ac:dyDescent="0.25">
      <c r="A422">
        <v>64</v>
      </c>
      <c r="B422" t="s">
        <v>25</v>
      </c>
      <c r="C422" s="2">
        <v>33.880000000000003</v>
      </c>
      <c r="D422" s="5">
        <v>0</v>
      </c>
      <c r="E422" s="7" t="s">
        <v>0</v>
      </c>
      <c r="F422" t="s">
        <v>21</v>
      </c>
      <c r="G422" s="16">
        <v>46889.261200000001</v>
      </c>
      <c r="H422" s="2"/>
    </row>
    <row r="423" spans="1:8" ht="15" x14ac:dyDescent="0.25">
      <c r="A423">
        <v>61</v>
      </c>
      <c r="B423" t="s">
        <v>25</v>
      </c>
      <c r="C423" s="2">
        <v>35.86</v>
      </c>
      <c r="D423" s="5">
        <v>0</v>
      </c>
      <c r="E423" s="7" t="s">
        <v>0</v>
      </c>
      <c r="F423" t="s">
        <v>21</v>
      </c>
      <c r="G423" s="16">
        <v>46599.108399999997</v>
      </c>
      <c r="H423" s="2"/>
    </row>
    <row r="424" spans="1:8" ht="15" x14ac:dyDescent="0.25">
      <c r="A424">
        <v>40</v>
      </c>
      <c r="B424" t="s">
        <v>25</v>
      </c>
      <c r="C424" s="2">
        <v>32.774999999999999</v>
      </c>
      <c r="D424" s="5">
        <v>1</v>
      </c>
      <c r="E424" s="7" t="s">
        <v>0</v>
      </c>
      <c r="F424" t="s">
        <v>23</v>
      </c>
      <c r="G424" s="16">
        <v>39125.332249999999</v>
      </c>
      <c r="H424" s="2"/>
    </row>
    <row r="425" spans="1:8" ht="15" x14ac:dyDescent="0.25">
      <c r="A425">
        <v>25</v>
      </c>
      <c r="B425" t="s">
        <v>25</v>
      </c>
      <c r="C425" s="2">
        <v>30.59</v>
      </c>
      <c r="D425" s="5">
        <v>0</v>
      </c>
      <c r="E425" s="7" t="s">
        <v>1</v>
      </c>
      <c r="F425" t="s">
        <v>23</v>
      </c>
      <c r="G425" s="16">
        <v>2727.3951000000002</v>
      </c>
      <c r="H425" s="2"/>
    </row>
    <row r="426" spans="1:8" ht="15" x14ac:dyDescent="0.25">
      <c r="A426">
        <v>48</v>
      </c>
      <c r="B426" t="s">
        <v>25</v>
      </c>
      <c r="C426" s="2">
        <v>30.2</v>
      </c>
      <c r="D426" s="5">
        <v>2</v>
      </c>
      <c r="E426" s="7" t="s">
        <v>1</v>
      </c>
      <c r="F426" t="s">
        <v>20</v>
      </c>
      <c r="G426" s="16">
        <v>8968.33</v>
      </c>
      <c r="H426" s="2"/>
    </row>
    <row r="427" spans="1:8" ht="15" x14ac:dyDescent="0.25">
      <c r="A427">
        <v>45</v>
      </c>
      <c r="B427" t="s">
        <v>25</v>
      </c>
      <c r="C427" s="2">
        <v>24.31</v>
      </c>
      <c r="D427" s="5">
        <v>5</v>
      </c>
      <c r="E427" s="7" t="s">
        <v>1</v>
      </c>
      <c r="F427" t="s">
        <v>21</v>
      </c>
      <c r="G427" s="16">
        <v>9788.8659000000007</v>
      </c>
      <c r="H427" s="2"/>
    </row>
    <row r="428" spans="1:8" ht="15" x14ac:dyDescent="0.25">
      <c r="A428">
        <v>38</v>
      </c>
      <c r="B428" t="s">
        <v>24</v>
      </c>
      <c r="C428" s="2">
        <v>27.265000000000001</v>
      </c>
      <c r="D428" s="5">
        <v>1</v>
      </c>
      <c r="E428" s="7" t="s">
        <v>1</v>
      </c>
      <c r="F428" t="s">
        <v>23</v>
      </c>
      <c r="G428" s="16">
        <v>6555.07035</v>
      </c>
      <c r="H428" s="2"/>
    </row>
    <row r="429" spans="1:8" ht="15" x14ac:dyDescent="0.25">
      <c r="A429">
        <v>18</v>
      </c>
      <c r="B429" t="s">
        <v>24</v>
      </c>
      <c r="C429" s="2">
        <v>29.164999999999999</v>
      </c>
      <c r="D429" s="5">
        <v>0</v>
      </c>
      <c r="E429" s="7" t="s">
        <v>1</v>
      </c>
      <c r="F429" t="s">
        <v>23</v>
      </c>
      <c r="G429" s="16">
        <v>7323.7348190000002</v>
      </c>
      <c r="H429" s="2"/>
    </row>
    <row r="430" spans="1:8" ht="15" x14ac:dyDescent="0.25">
      <c r="A430">
        <v>21</v>
      </c>
      <c r="B430" t="s">
        <v>24</v>
      </c>
      <c r="C430" s="2">
        <v>16.815000000000001</v>
      </c>
      <c r="D430" s="5">
        <v>1</v>
      </c>
      <c r="E430" s="7" t="s">
        <v>1</v>
      </c>
      <c r="F430" t="s">
        <v>23</v>
      </c>
      <c r="G430" s="16">
        <v>3167.4558499999998</v>
      </c>
      <c r="H430" s="2"/>
    </row>
    <row r="431" spans="1:8" ht="15" x14ac:dyDescent="0.25">
      <c r="A431">
        <v>27</v>
      </c>
      <c r="B431" t="s">
        <v>24</v>
      </c>
      <c r="C431" s="2">
        <v>30.4</v>
      </c>
      <c r="D431" s="5">
        <v>3</v>
      </c>
      <c r="E431" s="7" t="s">
        <v>1</v>
      </c>
      <c r="F431" t="s">
        <v>22</v>
      </c>
      <c r="G431" s="16">
        <v>18804.752400000001</v>
      </c>
      <c r="H431" s="2"/>
    </row>
    <row r="432" spans="1:8" ht="15" x14ac:dyDescent="0.25">
      <c r="A432">
        <v>19</v>
      </c>
      <c r="B432" t="s">
        <v>25</v>
      </c>
      <c r="C432" s="2">
        <v>33.1</v>
      </c>
      <c r="D432" s="5">
        <v>0</v>
      </c>
      <c r="E432" s="7" t="s">
        <v>1</v>
      </c>
      <c r="F432" t="s">
        <v>20</v>
      </c>
      <c r="G432" s="16">
        <v>23082.955330000001</v>
      </c>
      <c r="H432" s="2"/>
    </row>
    <row r="433" spans="1:8" ht="15" x14ac:dyDescent="0.25">
      <c r="A433">
        <v>29</v>
      </c>
      <c r="B433" t="s">
        <v>24</v>
      </c>
      <c r="C433" s="2">
        <v>20.234999999999999</v>
      </c>
      <c r="D433" s="5">
        <v>2</v>
      </c>
      <c r="E433" s="7" t="s">
        <v>1</v>
      </c>
      <c r="F433" t="s">
        <v>22</v>
      </c>
      <c r="G433" s="16">
        <v>4906.4096499999996</v>
      </c>
      <c r="H433" s="2"/>
    </row>
    <row r="434" spans="1:8" ht="15" x14ac:dyDescent="0.25">
      <c r="A434">
        <v>42</v>
      </c>
      <c r="B434" t="s">
        <v>25</v>
      </c>
      <c r="C434" s="2">
        <v>26.9</v>
      </c>
      <c r="D434" s="5">
        <v>0</v>
      </c>
      <c r="E434" s="7" t="s">
        <v>1</v>
      </c>
      <c r="F434" t="s">
        <v>20</v>
      </c>
      <c r="G434" s="16">
        <v>5969.723</v>
      </c>
      <c r="H434" s="2"/>
    </row>
    <row r="435" spans="1:8" ht="15" x14ac:dyDescent="0.25">
      <c r="A435">
        <v>60</v>
      </c>
      <c r="B435" t="s">
        <v>24</v>
      </c>
      <c r="C435" s="2">
        <v>30.5</v>
      </c>
      <c r="D435" s="5">
        <v>0</v>
      </c>
      <c r="E435" s="7" t="s">
        <v>1</v>
      </c>
      <c r="F435" t="s">
        <v>20</v>
      </c>
      <c r="G435" s="16">
        <v>12638.195</v>
      </c>
      <c r="H435" s="2"/>
    </row>
    <row r="436" spans="1:8" ht="15" x14ac:dyDescent="0.25">
      <c r="A436">
        <v>31</v>
      </c>
      <c r="B436" t="s">
        <v>25</v>
      </c>
      <c r="C436" s="2">
        <v>28.594999999999999</v>
      </c>
      <c r="D436" s="5">
        <v>1</v>
      </c>
      <c r="E436" s="7" t="s">
        <v>1</v>
      </c>
      <c r="F436" t="s">
        <v>22</v>
      </c>
      <c r="G436" s="16">
        <v>4243.5900499999998</v>
      </c>
      <c r="H436" s="2"/>
    </row>
    <row r="437" spans="1:8" ht="15" x14ac:dyDescent="0.25">
      <c r="A437">
        <v>60</v>
      </c>
      <c r="B437" t="s">
        <v>25</v>
      </c>
      <c r="C437" s="2">
        <v>33.11</v>
      </c>
      <c r="D437" s="5">
        <v>3</v>
      </c>
      <c r="E437" s="7" t="s">
        <v>1</v>
      </c>
      <c r="F437" t="s">
        <v>21</v>
      </c>
      <c r="G437" s="16">
        <v>13919.822899999999</v>
      </c>
      <c r="H437" s="2"/>
    </row>
    <row r="438" spans="1:8" ht="15" x14ac:dyDescent="0.25">
      <c r="A438">
        <v>22</v>
      </c>
      <c r="B438" t="s">
        <v>25</v>
      </c>
      <c r="C438" s="2">
        <v>31.73</v>
      </c>
      <c r="D438" s="5">
        <v>0</v>
      </c>
      <c r="E438" s="7" t="s">
        <v>1</v>
      </c>
      <c r="F438" t="s">
        <v>23</v>
      </c>
      <c r="G438" s="16">
        <v>2254.7966999999999</v>
      </c>
      <c r="H438" s="2"/>
    </row>
    <row r="439" spans="1:8" ht="15" x14ac:dyDescent="0.25">
      <c r="A439">
        <v>35</v>
      </c>
      <c r="B439" t="s">
        <v>25</v>
      </c>
      <c r="C439" s="2">
        <v>28.9</v>
      </c>
      <c r="D439" s="5">
        <v>3</v>
      </c>
      <c r="E439" s="7" t="s">
        <v>1</v>
      </c>
      <c r="F439" t="s">
        <v>20</v>
      </c>
      <c r="G439" s="16">
        <v>5926.8459999999995</v>
      </c>
      <c r="H439" s="2"/>
    </row>
    <row r="440" spans="1:8" ht="15" x14ac:dyDescent="0.25">
      <c r="A440">
        <v>52</v>
      </c>
      <c r="B440" t="s">
        <v>24</v>
      </c>
      <c r="C440" s="2">
        <v>46.75</v>
      </c>
      <c r="D440" s="5">
        <v>5</v>
      </c>
      <c r="E440" s="7" t="s">
        <v>1</v>
      </c>
      <c r="F440" t="s">
        <v>21</v>
      </c>
      <c r="G440" s="16">
        <v>12592.5345</v>
      </c>
      <c r="H440" s="2"/>
    </row>
    <row r="441" spans="1:8" ht="15" x14ac:dyDescent="0.25">
      <c r="A441">
        <v>26</v>
      </c>
      <c r="B441" t="s">
        <v>25</v>
      </c>
      <c r="C441" s="2">
        <v>29.45</v>
      </c>
      <c r="D441" s="5">
        <v>0</v>
      </c>
      <c r="E441" s="7" t="s">
        <v>1</v>
      </c>
      <c r="F441" t="s">
        <v>23</v>
      </c>
      <c r="G441" s="16">
        <v>2897.3235</v>
      </c>
      <c r="H441" s="2"/>
    </row>
    <row r="442" spans="1:8" ht="15" x14ac:dyDescent="0.25">
      <c r="A442">
        <v>31</v>
      </c>
      <c r="B442" t="s">
        <v>24</v>
      </c>
      <c r="C442" s="2">
        <v>32.68</v>
      </c>
      <c r="D442" s="5">
        <v>1</v>
      </c>
      <c r="E442" s="7" t="s">
        <v>1</v>
      </c>
      <c r="F442" t="s">
        <v>22</v>
      </c>
      <c r="G442" s="16">
        <v>4738.2682000000004</v>
      </c>
      <c r="H442" s="2"/>
    </row>
    <row r="443" spans="1:8" ht="15" x14ac:dyDescent="0.25">
      <c r="A443">
        <v>33</v>
      </c>
      <c r="B443" t="s">
        <v>24</v>
      </c>
      <c r="C443" s="2">
        <v>33.5</v>
      </c>
      <c r="D443" s="5">
        <v>0</v>
      </c>
      <c r="E443" s="7" t="s">
        <v>0</v>
      </c>
      <c r="F443" t="s">
        <v>20</v>
      </c>
      <c r="G443" s="16">
        <v>37079.372000000003</v>
      </c>
      <c r="H443" s="2"/>
    </row>
    <row r="444" spans="1:8" ht="15" x14ac:dyDescent="0.25">
      <c r="A444">
        <v>18</v>
      </c>
      <c r="B444" t="s">
        <v>25</v>
      </c>
      <c r="C444" s="2">
        <v>43.01</v>
      </c>
      <c r="D444" s="5">
        <v>0</v>
      </c>
      <c r="E444" s="7" t="s">
        <v>1</v>
      </c>
      <c r="F444" t="s">
        <v>21</v>
      </c>
      <c r="G444" s="16">
        <v>1149.3959</v>
      </c>
      <c r="H444" s="2"/>
    </row>
    <row r="445" spans="1:8" ht="15" x14ac:dyDescent="0.25">
      <c r="A445">
        <v>59</v>
      </c>
      <c r="B445" t="s">
        <v>24</v>
      </c>
      <c r="C445" s="2">
        <v>36.520000000000003</v>
      </c>
      <c r="D445" s="5">
        <v>1</v>
      </c>
      <c r="E445" s="7" t="s">
        <v>1</v>
      </c>
      <c r="F445" t="s">
        <v>21</v>
      </c>
      <c r="G445" s="16">
        <v>28287.897659999999</v>
      </c>
      <c r="H445" s="2"/>
    </row>
    <row r="446" spans="1:8" ht="15" x14ac:dyDescent="0.25">
      <c r="A446">
        <v>56</v>
      </c>
      <c r="B446" t="s">
        <v>25</v>
      </c>
      <c r="C446" s="2">
        <v>26.695</v>
      </c>
      <c r="D446" s="5">
        <v>1</v>
      </c>
      <c r="E446" s="7" t="s">
        <v>0</v>
      </c>
      <c r="F446" t="s">
        <v>22</v>
      </c>
      <c r="G446" s="16">
        <v>26109.32905</v>
      </c>
      <c r="H446" s="2"/>
    </row>
    <row r="447" spans="1:8" ht="15" x14ac:dyDescent="0.25">
      <c r="A447">
        <v>45</v>
      </c>
      <c r="B447" t="s">
        <v>24</v>
      </c>
      <c r="C447" s="2">
        <v>33.1</v>
      </c>
      <c r="D447" s="5">
        <v>0</v>
      </c>
      <c r="E447" s="7" t="s">
        <v>1</v>
      </c>
      <c r="F447" t="s">
        <v>20</v>
      </c>
      <c r="G447" s="16">
        <v>7345.0839999999998</v>
      </c>
      <c r="H447" s="2"/>
    </row>
    <row r="448" spans="1:8" ht="15" x14ac:dyDescent="0.25">
      <c r="A448">
        <v>60</v>
      </c>
      <c r="B448" t="s">
        <v>25</v>
      </c>
      <c r="C448" s="2">
        <v>29.64</v>
      </c>
      <c r="D448" s="5">
        <v>0</v>
      </c>
      <c r="E448" s="7" t="s">
        <v>1</v>
      </c>
      <c r="F448" t="s">
        <v>23</v>
      </c>
      <c r="G448" s="16">
        <v>12730.999599999999</v>
      </c>
      <c r="H448" s="2"/>
    </row>
    <row r="449" spans="1:8" ht="15" x14ac:dyDescent="0.25">
      <c r="A449">
        <v>56</v>
      </c>
      <c r="B449" t="s">
        <v>24</v>
      </c>
      <c r="C449" s="2">
        <v>25.65</v>
      </c>
      <c r="D449" s="5">
        <v>0</v>
      </c>
      <c r="E449" s="7" t="s">
        <v>1</v>
      </c>
      <c r="F449" t="s">
        <v>22</v>
      </c>
      <c r="G449" s="16">
        <v>11454.021500000001</v>
      </c>
      <c r="H449" s="2"/>
    </row>
    <row r="450" spans="1:8" ht="15" x14ac:dyDescent="0.25">
      <c r="A450">
        <v>40</v>
      </c>
      <c r="B450" t="s">
        <v>24</v>
      </c>
      <c r="C450" s="2">
        <v>29.6</v>
      </c>
      <c r="D450" s="5">
        <v>0</v>
      </c>
      <c r="E450" s="7" t="s">
        <v>1</v>
      </c>
      <c r="F450" t="s">
        <v>20</v>
      </c>
      <c r="G450" s="16">
        <v>5910.9440000000004</v>
      </c>
      <c r="H450" s="2"/>
    </row>
    <row r="451" spans="1:8" ht="15" x14ac:dyDescent="0.25">
      <c r="A451">
        <v>35</v>
      </c>
      <c r="B451" t="s">
        <v>25</v>
      </c>
      <c r="C451" s="2">
        <v>38.6</v>
      </c>
      <c r="D451" s="5">
        <v>1</v>
      </c>
      <c r="E451" s="7" t="s">
        <v>1</v>
      </c>
      <c r="F451" t="s">
        <v>20</v>
      </c>
      <c r="G451" s="16">
        <v>4762.3289999999997</v>
      </c>
      <c r="H451" s="2"/>
    </row>
    <row r="452" spans="1:8" ht="15" x14ac:dyDescent="0.25">
      <c r="A452">
        <v>39</v>
      </c>
      <c r="B452" t="s">
        <v>25</v>
      </c>
      <c r="C452" s="2">
        <v>29.6</v>
      </c>
      <c r="D452" s="5">
        <v>4</v>
      </c>
      <c r="E452" s="7" t="s">
        <v>1</v>
      </c>
      <c r="F452" t="s">
        <v>20</v>
      </c>
      <c r="G452" s="16">
        <v>7512.2669999999998</v>
      </c>
      <c r="H452" s="2"/>
    </row>
    <row r="453" spans="1:8" ht="15" x14ac:dyDescent="0.25">
      <c r="A453">
        <v>30</v>
      </c>
      <c r="B453" t="s">
        <v>25</v>
      </c>
      <c r="C453" s="2">
        <v>24.13</v>
      </c>
      <c r="D453" s="5">
        <v>1</v>
      </c>
      <c r="E453" s="7" t="s">
        <v>1</v>
      </c>
      <c r="F453" t="s">
        <v>22</v>
      </c>
      <c r="G453" s="16">
        <v>4032.2406999999998</v>
      </c>
      <c r="H453" s="2"/>
    </row>
    <row r="454" spans="1:8" ht="15" x14ac:dyDescent="0.25">
      <c r="A454">
        <v>24</v>
      </c>
      <c r="B454" t="s">
        <v>25</v>
      </c>
      <c r="C454" s="2">
        <v>23.4</v>
      </c>
      <c r="D454" s="5">
        <v>0</v>
      </c>
      <c r="E454" s="7" t="s">
        <v>1</v>
      </c>
      <c r="F454" t="s">
        <v>20</v>
      </c>
      <c r="G454" s="16">
        <v>1969.614</v>
      </c>
      <c r="H454" s="2"/>
    </row>
    <row r="455" spans="1:8" ht="15" x14ac:dyDescent="0.25">
      <c r="A455">
        <v>20</v>
      </c>
      <c r="B455" t="s">
        <v>25</v>
      </c>
      <c r="C455" s="2">
        <v>29.734999999999999</v>
      </c>
      <c r="D455" s="5">
        <v>0</v>
      </c>
      <c r="E455" s="7" t="s">
        <v>1</v>
      </c>
      <c r="F455" t="s">
        <v>22</v>
      </c>
      <c r="G455" s="16">
        <v>1769.5316499999999</v>
      </c>
      <c r="H455" s="2"/>
    </row>
    <row r="456" spans="1:8" ht="15" x14ac:dyDescent="0.25">
      <c r="A456">
        <v>32</v>
      </c>
      <c r="B456" t="s">
        <v>25</v>
      </c>
      <c r="C456" s="2">
        <v>46.53</v>
      </c>
      <c r="D456" s="5">
        <v>2</v>
      </c>
      <c r="E456" s="7" t="s">
        <v>1</v>
      </c>
      <c r="F456" t="s">
        <v>21</v>
      </c>
      <c r="G456" s="16">
        <v>4686.3887000000004</v>
      </c>
      <c r="H456" s="2"/>
    </row>
    <row r="457" spans="1:8" ht="15" x14ac:dyDescent="0.25">
      <c r="A457">
        <v>59</v>
      </c>
      <c r="B457" t="s">
        <v>25</v>
      </c>
      <c r="C457" s="2">
        <v>37.4</v>
      </c>
      <c r="D457" s="5">
        <v>0</v>
      </c>
      <c r="E457" s="7" t="s">
        <v>1</v>
      </c>
      <c r="F457" t="s">
        <v>20</v>
      </c>
      <c r="G457" s="16">
        <v>21797.000400000001</v>
      </c>
      <c r="H457" s="2"/>
    </row>
    <row r="458" spans="1:8" ht="15" x14ac:dyDescent="0.25">
      <c r="A458">
        <v>55</v>
      </c>
      <c r="B458" t="s">
        <v>24</v>
      </c>
      <c r="C458" s="2">
        <v>30.14</v>
      </c>
      <c r="D458" s="5">
        <v>2</v>
      </c>
      <c r="E458" s="7" t="s">
        <v>1</v>
      </c>
      <c r="F458" t="s">
        <v>21</v>
      </c>
      <c r="G458" s="16">
        <v>11881.9696</v>
      </c>
      <c r="H458" s="2"/>
    </row>
    <row r="459" spans="1:8" ht="15" x14ac:dyDescent="0.25">
      <c r="A459">
        <v>57</v>
      </c>
      <c r="B459" t="s">
        <v>24</v>
      </c>
      <c r="C459" s="2">
        <v>30.495000000000001</v>
      </c>
      <c r="D459" s="5">
        <v>0</v>
      </c>
      <c r="E459" s="7" t="s">
        <v>1</v>
      </c>
      <c r="F459" t="s">
        <v>22</v>
      </c>
      <c r="G459" s="16">
        <v>11840.77505</v>
      </c>
      <c r="H459" s="2"/>
    </row>
    <row r="460" spans="1:8" ht="15" x14ac:dyDescent="0.25">
      <c r="A460">
        <v>56</v>
      </c>
      <c r="B460" t="s">
        <v>25</v>
      </c>
      <c r="C460" s="2">
        <v>39.6</v>
      </c>
      <c r="D460" s="5">
        <v>0</v>
      </c>
      <c r="E460" s="7" t="s">
        <v>1</v>
      </c>
      <c r="F460" t="s">
        <v>20</v>
      </c>
      <c r="G460" s="16">
        <v>10601.412</v>
      </c>
      <c r="H460" s="2"/>
    </row>
    <row r="461" spans="1:8" ht="15" x14ac:dyDescent="0.25">
      <c r="A461">
        <v>40</v>
      </c>
      <c r="B461" t="s">
        <v>24</v>
      </c>
      <c r="C461" s="2">
        <v>33</v>
      </c>
      <c r="D461" s="5">
        <v>3</v>
      </c>
      <c r="E461" s="7" t="s">
        <v>1</v>
      </c>
      <c r="F461" t="s">
        <v>21</v>
      </c>
      <c r="G461" s="16">
        <v>7682.67</v>
      </c>
      <c r="H461" s="2"/>
    </row>
    <row r="462" spans="1:8" ht="15" x14ac:dyDescent="0.25">
      <c r="A462">
        <v>49</v>
      </c>
      <c r="B462" t="s">
        <v>24</v>
      </c>
      <c r="C462" s="2">
        <v>36.630000000000003</v>
      </c>
      <c r="D462" s="5">
        <v>3</v>
      </c>
      <c r="E462" s="7" t="s">
        <v>1</v>
      </c>
      <c r="F462" t="s">
        <v>21</v>
      </c>
      <c r="G462" s="16">
        <v>10381.4787</v>
      </c>
      <c r="H462" s="2"/>
    </row>
    <row r="463" spans="1:8" ht="15" x14ac:dyDescent="0.25">
      <c r="A463">
        <v>42</v>
      </c>
      <c r="B463" t="s">
        <v>25</v>
      </c>
      <c r="C463" s="2">
        <v>30</v>
      </c>
      <c r="D463" s="5">
        <v>0</v>
      </c>
      <c r="E463" s="7" t="s">
        <v>0</v>
      </c>
      <c r="F463" t="s">
        <v>20</v>
      </c>
      <c r="G463" s="16">
        <v>22144.031999999999</v>
      </c>
      <c r="H463" s="2"/>
    </row>
    <row r="464" spans="1:8" ht="15" x14ac:dyDescent="0.25">
      <c r="A464">
        <v>62</v>
      </c>
      <c r="B464" t="s">
        <v>24</v>
      </c>
      <c r="C464" s="2">
        <v>38.094999999999999</v>
      </c>
      <c r="D464" s="5">
        <v>2</v>
      </c>
      <c r="E464" s="7" t="s">
        <v>1</v>
      </c>
      <c r="F464" t="s">
        <v>23</v>
      </c>
      <c r="G464" s="16">
        <v>15230.324049999999</v>
      </c>
      <c r="H464" s="2"/>
    </row>
    <row r="465" spans="1:8" ht="15" x14ac:dyDescent="0.25">
      <c r="A465">
        <v>56</v>
      </c>
      <c r="B465" t="s">
        <v>25</v>
      </c>
      <c r="C465" s="2">
        <v>25.934999999999999</v>
      </c>
      <c r="D465" s="5">
        <v>0</v>
      </c>
      <c r="E465" s="7" t="s">
        <v>1</v>
      </c>
      <c r="F465" t="s">
        <v>23</v>
      </c>
      <c r="G465" s="16">
        <v>11165.417649999999</v>
      </c>
      <c r="H465" s="2"/>
    </row>
    <row r="466" spans="1:8" ht="15" x14ac:dyDescent="0.25">
      <c r="A466">
        <v>19</v>
      </c>
      <c r="B466" t="s">
        <v>25</v>
      </c>
      <c r="C466" s="2">
        <v>25.175000000000001</v>
      </c>
      <c r="D466" s="5">
        <v>0</v>
      </c>
      <c r="E466" s="7" t="s">
        <v>1</v>
      </c>
      <c r="F466" t="s">
        <v>22</v>
      </c>
      <c r="G466" s="16">
        <v>1632.0362500000001</v>
      </c>
      <c r="H466" s="2"/>
    </row>
    <row r="467" spans="1:8" ht="15" x14ac:dyDescent="0.25">
      <c r="A467">
        <v>30</v>
      </c>
      <c r="B467" t="s">
        <v>24</v>
      </c>
      <c r="C467" s="2">
        <v>28.38</v>
      </c>
      <c r="D467" s="5">
        <v>1</v>
      </c>
      <c r="E467" s="7" t="s">
        <v>0</v>
      </c>
      <c r="F467" t="s">
        <v>21</v>
      </c>
      <c r="G467" s="16">
        <v>19521.968199999999</v>
      </c>
      <c r="H467" s="2"/>
    </row>
    <row r="468" spans="1:8" ht="15" x14ac:dyDescent="0.25">
      <c r="A468">
        <v>60</v>
      </c>
      <c r="B468" t="s">
        <v>24</v>
      </c>
      <c r="C468" s="2">
        <v>28.7</v>
      </c>
      <c r="D468" s="5">
        <v>1</v>
      </c>
      <c r="E468" s="7" t="s">
        <v>1</v>
      </c>
      <c r="F468" t="s">
        <v>20</v>
      </c>
      <c r="G468" s="16">
        <v>13224.692999999999</v>
      </c>
      <c r="H468" s="2"/>
    </row>
    <row r="469" spans="1:8" ht="15" x14ac:dyDescent="0.25">
      <c r="A469">
        <v>56</v>
      </c>
      <c r="B469" t="s">
        <v>24</v>
      </c>
      <c r="C469" s="2">
        <v>33.82</v>
      </c>
      <c r="D469" s="5">
        <v>2</v>
      </c>
      <c r="E469" s="7" t="s">
        <v>1</v>
      </c>
      <c r="F469" t="s">
        <v>22</v>
      </c>
      <c r="G469" s="16">
        <v>12643.3778</v>
      </c>
      <c r="H469" s="2"/>
    </row>
    <row r="470" spans="1:8" ht="15" x14ac:dyDescent="0.25">
      <c r="A470">
        <v>28</v>
      </c>
      <c r="B470" t="s">
        <v>24</v>
      </c>
      <c r="C470" s="2">
        <v>24.32</v>
      </c>
      <c r="D470" s="5">
        <v>1</v>
      </c>
      <c r="E470" s="7" t="s">
        <v>1</v>
      </c>
      <c r="F470" t="s">
        <v>23</v>
      </c>
      <c r="G470" s="16">
        <v>23288.928400000001</v>
      </c>
      <c r="H470" s="2"/>
    </row>
    <row r="471" spans="1:8" ht="15" x14ac:dyDescent="0.25">
      <c r="A471">
        <v>18</v>
      </c>
      <c r="B471" t="s">
        <v>24</v>
      </c>
      <c r="C471" s="2">
        <v>24.09</v>
      </c>
      <c r="D471" s="5">
        <v>1</v>
      </c>
      <c r="E471" s="7" t="s">
        <v>1</v>
      </c>
      <c r="F471" t="s">
        <v>21</v>
      </c>
      <c r="G471" s="16">
        <v>2201.0971</v>
      </c>
      <c r="H471" s="2"/>
    </row>
    <row r="472" spans="1:8" ht="15" x14ac:dyDescent="0.25">
      <c r="A472">
        <v>27</v>
      </c>
      <c r="B472" t="s">
        <v>25</v>
      </c>
      <c r="C472" s="2">
        <v>32.67</v>
      </c>
      <c r="D472" s="5">
        <v>0</v>
      </c>
      <c r="E472" s="7" t="s">
        <v>1</v>
      </c>
      <c r="F472" t="s">
        <v>21</v>
      </c>
      <c r="G472" s="16">
        <v>2497.0383000000002</v>
      </c>
      <c r="H472" s="2"/>
    </row>
    <row r="473" spans="1:8" ht="15" x14ac:dyDescent="0.25">
      <c r="A473">
        <v>18</v>
      </c>
      <c r="B473" t="s">
        <v>24</v>
      </c>
      <c r="C473" s="2">
        <v>30.114999999999998</v>
      </c>
      <c r="D473" s="5">
        <v>0</v>
      </c>
      <c r="E473" s="7" t="s">
        <v>1</v>
      </c>
      <c r="F473" t="s">
        <v>23</v>
      </c>
      <c r="G473" s="16">
        <v>2203.4718499999999</v>
      </c>
      <c r="H473" s="2"/>
    </row>
    <row r="474" spans="1:8" ht="15" x14ac:dyDescent="0.25">
      <c r="A474">
        <v>19</v>
      </c>
      <c r="B474" t="s">
        <v>24</v>
      </c>
      <c r="C474" s="2">
        <v>29.8</v>
      </c>
      <c r="D474" s="5">
        <v>0</v>
      </c>
      <c r="E474" s="7" t="s">
        <v>1</v>
      </c>
      <c r="F474" t="s">
        <v>20</v>
      </c>
      <c r="G474" s="16">
        <v>1744.4649999999999</v>
      </c>
      <c r="H474" s="2"/>
    </row>
    <row r="475" spans="1:8" ht="15" x14ac:dyDescent="0.25">
      <c r="A475">
        <v>47</v>
      </c>
      <c r="B475" t="s">
        <v>24</v>
      </c>
      <c r="C475" s="2">
        <v>33.344999999999999</v>
      </c>
      <c r="D475" s="5">
        <v>0</v>
      </c>
      <c r="E475" s="7" t="s">
        <v>1</v>
      </c>
      <c r="F475" t="s">
        <v>23</v>
      </c>
      <c r="G475" s="16">
        <v>20878.78443</v>
      </c>
      <c r="H475" s="2"/>
    </row>
    <row r="476" spans="1:8" ht="15" x14ac:dyDescent="0.25">
      <c r="A476">
        <v>54</v>
      </c>
      <c r="B476" t="s">
        <v>25</v>
      </c>
      <c r="C476" s="2">
        <v>25.1</v>
      </c>
      <c r="D476" s="5">
        <v>3</v>
      </c>
      <c r="E476" s="7" t="s">
        <v>0</v>
      </c>
      <c r="F476" t="s">
        <v>20</v>
      </c>
      <c r="G476" s="16">
        <v>25382.296999999999</v>
      </c>
      <c r="H476" s="2"/>
    </row>
    <row r="477" spans="1:8" ht="15" x14ac:dyDescent="0.25">
      <c r="A477">
        <v>61</v>
      </c>
      <c r="B477" t="s">
        <v>25</v>
      </c>
      <c r="C477" s="2">
        <v>28.31</v>
      </c>
      <c r="D477" s="5">
        <v>1</v>
      </c>
      <c r="E477" s="7" t="s">
        <v>0</v>
      </c>
      <c r="F477" t="s">
        <v>22</v>
      </c>
      <c r="G477" s="16">
        <v>28868.6639</v>
      </c>
      <c r="H477" s="2"/>
    </row>
    <row r="478" spans="1:8" ht="15" x14ac:dyDescent="0.25">
      <c r="A478">
        <v>24</v>
      </c>
      <c r="B478" t="s">
        <v>25</v>
      </c>
      <c r="C478" s="2">
        <v>28.5</v>
      </c>
      <c r="D478" s="5">
        <v>0</v>
      </c>
      <c r="E478" s="7" t="s">
        <v>0</v>
      </c>
      <c r="F478" t="s">
        <v>23</v>
      </c>
      <c r="G478" s="16">
        <v>35147.528480000001</v>
      </c>
      <c r="H478" s="2"/>
    </row>
    <row r="479" spans="1:8" ht="15" x14ac:dyDescent="0.25">
      <c r="A479">
        <v>25</v>
      </c>
      <c r="B479" t="s">
        <v>25</v>
      </c>
      <c r="C479" s="2">
        <v>35.625</v>
      </c>
      <c r="D479" s="5">
        <v>0</v>
      </c>
      <c r="E479" s="7" t="s">
        <v>1</v>
      </c>
      <c r="F479" t="s">
        <v>22</v>
      </c>
      <c r="G479" s="16">
        <v>2534.3937500000002</v>
      </c>
      <c r="H479" s="2"/>
    </row>
    <row r="480" spans="1:8" ht="15" x14ac:dyDescent="0.25">
      <c r="A480">
        <v>21</v>
      </c>
      <c r="B480" t="s">
        <v>25</v>
      </c>
      <c r="C480" s="2">
        <v>36.85</v>
      </c>
      <c r="D480" s="5">
        <v>0</v>
      </c>
      <c r="E480" s="7" t="s">
        <v>1</v>
      </c>
      <c r="F480" t="s">
        <v>21</v>
      </c>
      <c r="G480" s="16">
        <v>1534.3045</v>
      </c>
      <c r="H480" s="2"/>
    </row>
    <row r="481" spans="1:8" ht="15" x14ac:dyDescent="0.25">
      <c r="A481">
        <v>23</v>
      </c>
      <c r="B481" t="s">
        <v>25</v>
      </c>
      <c r="C481" s="2">
        <v>32.56</v>
      </c>
      <c r="D481" s="5">
        <v>0</v>
      </c>
      <c r="E481" s="7" t="s">
        <v>1</v>
      </c>
      <c r="F481" t="s">
        <v>21</v>
      </c>
      <c r="G481" s="16">
        <v>1824.2854</v>
      </c>
      <c r="H481" s="2"/>
    </row>
    <row r="482" spans="1:8" ht="15" x14ac:dyDescent="0.25">
      <c r="A482">
        <v>63</v>
      </c>
      <c r="B482" t="s">
        <v>25</v>
      </c>
      <c r="C482" s="2">
        <v>41.325000000000003</v>
      </c>
      <c r="D482" s="5">
        <v>3</v>
      </c>
      <c r="E482" s="7" t="s">
        <v>1</v>
      </c>
      <c r="F482" t="s">
        <v>22</v>
      </c>
      <c r="G482" s="16">
        <v>15555.188749999999</v>
      </c>
      <c r="H482" s="2"/>
    </row>
    <row r="483" spans="1:8" ht="15" x14ac:dyDescent="0.25">
      <c r="A483">
        <v>49</v>
      </c>
      <c r="B483" t="s">
        <v>25</v>
      </c>
      <c r="C483" s="2">
        <v>37.51</v>
      </c>
      <c r="D483" s="5">
        <v>2</v>
      </c>
      <c r="E483" s="7" t="s">
        <v>1</v>
      </c>
      <c r="F483" t="s">
        <v>21</v>
      </c>
      <c r="G483" s="16">
        <v>9304.7019</v>
      </c>
      <c r="H483" s="2"/>
    </row>
    <row r="484" spans="1:8" ht="15" x14ac:dyDescent="0.25">
      <c r="A484">
        <v>18</v>
      </c>
      <c r="B484" t="s">
        <v>24</v>
      </c>
      <c r="C484" s="2">
        <v>31.35</v>
      </c>
      <c r="D484" s="5">
        <v>0</v>
      </c>
      <c r="E484" s="7" t="s">
        <v>1</v>
      </c>
      <c r="F484" t="s">
        <v>21</v>
      </c>
      <c r="G484" s="16">
        <v>1622.1885</v>
      </c>
      <c r="H484" s="2"/>
    </row>
    <row r="485" spans="1:8" ht="15" x14ac:dyDescent="0.25">
      <c r="A485">
        <v>51</v>
      </c>
      <c r="B485" t="s">
        <v>24</v>
      </c>
      <c r="C485" s="2">
        <v>39.5</v>
      </c>
      <c r="D485" s="5">
        <v>1</v>
      </c>
      <c r="E485" s="7" t="s">
        <v>1</v>
      </c>
      <c r="F485" t="s">
        <v>20</v>
      </c>
      <c r="G485" s="16">
        <v>9880.0679999999993</v>
      </c>
      <c r="H485" s="2"/>
    </row>
    <row r="486" spans="1:8" ht="15" x14ac:dyDescent="0.25">
      <c r="A486">
        <v>48</v>
      </c>
      <c r="B486" t="s">
        <v>25</v>
      </c>
      <c r="C486" s="2">
        <v>34.299999999999997</v>
      </c>
      <c r="D486" s="5">
        <v>3</v>
      </c>
      <c r="E486" s="7" t="s">
        <v>1</v>
      </c>
      <c r="F486" t="s">
        <v>20</v>
      </c>
      <c r="G486" s="16">
        <v>9563.0290000000005</v>
      </c>
      <c r="H486" s="2"/>
    </row>
    <row r="487" spans="1:8" ht="15" x14ac:dyDescent="0.25">
      <c r="A487">
        <v>31</v>
      </c>
      <c r="B487" t="s">
        <v>24</v>
      </c>
      <c r="C487" s="2">
        <v>31.065000000000001</v>
      </c>
      <c r="D487" s="5">
        <v>0</v>
      </c>
      <c r="E487" s="7" t="s">
        <v>1</v>
      </c>
      <c r="F487" t="s">
        <v>23</v>
      </c>
      <c r="G487" s="16">
        <v>4347.0233500000004</v>
      </c>
      <c r="H487" s="2"/>
    </row>
    <row r="488" spans="1:8" ht="15" x14ac:dyDescent="0.25">
      <c r="A488">
        <v>54</v>
      </c>
      <c r="B488" t="s">
        <v>24</v>
      </c>
      <c r="C488" s="2">
        <v>21.47</v>
      </c>
      <c r="D488" s="5">
        <v>3</v>
      </c>
      <c r="E488" s="7" t="s">
        <v>1</v>
      </c>
      <c r="F488" t="s">
        <v>22</v>
      </c>
      <c r="G488" s="16">
        <v>12475.3513</v>
      </c>
      <c r="H488" s="2"/>
    </row>
    <row r="489" spans="1:8" ht="15" x14ac:dyDescent="0.25">
      <c r="A489">
        <v>19</v>
      </c>
      <c r="B489" t="s">
        <v>25</v>
      </c>
      <c r="C489" s="2">
        <v>28.7</v>
      </c>
      <c r="D489" s="5">
        <v>0</v>
      </c>
      <c r="E489" s="7" t="s">
        <v>1</v>
      </c>
      <c r="F489" t="s">
        <v>20</v>
      </c>
      <c r="G489" s="16">
        <v>1253.9359999999999</v>
      </c>
      <c r="H489" s="2"/>
    </row>
    <row r="490" spans="1:8" ht="15" x14ac:dyDescent="0.25">
      <c r="A490">
        <v>44</v>
      </c>
      <c r="B490" t="s">
        <v>24</v>
      </c>
      <c r="C490" s="2">
        <v>38.06</v>
      </c>
      <c r="D490" s="5">
        <v>0</v>
      </c>
      <c r="E490" s="7" t="s">
        <v>0</v>
      </c>
      <c r="F490" t="s">
        <v>21</v>
      </c>
      <c r="G490" s="16">
        <v>48885.135609999998</v>
      </c>
      <c r="H490" s="2"/>
    </row>
    <row r="491" spans="1:8" ht="15" x14ac:dyDescent="0.25">
      <c r="A491">
        <v>53</v>
      </c>
      <c r="B491" t="s">
        <v>25</v>
      </c>
      <c r="C491" s="2">
        <v>31.16</v>
      </c>
      <c r="D491" s="5">
        <v>1</v>
      </c>
      <c r="E491" s="7" t="s">
        <v>1</v>
      </c>
      <c r="F491" t="s">
        <v>22</v>
      </c>
      <c r="G491" s="16">
        <v>10461.9794</v>
      </c>
      <c r="H491" s="2"/>
    </row>
    <row r="492" spans="1:8" ht="15" x14ac:dyDescent="0.25">
      <c r="A492">
        <v>19</v>
      </c>
      <c r="B492" t="s">
        <v>24</v>
      </c>
      <c r="C492" s="2">
        <v>32.9</v>
      </c>
      <c r="D492" s="5">
        <v>0</v>
      </c>
      <c r="E492" s="7" t="s">
        <v>1</v>
      </c>
      <c r="F492" t="s">
        <v>20</v>
      </c>
      <c r="G492" s="16">
        <v>1748.7739999999999</v>
      </c>
      <c r="H492" s="2"/>
    </row>
    <row r="493" spans="1:8" ht="15" x14ac:dyDescent="0.25">
      <c r="A493">
        <v>61</v>
      </c>
      <c r="B493" t="s">
        <v>24</v>
      </c>
      <c r="C493" s="2">
        <v>25.08</v>
      </c>
      <c r="D493" s="5">
        <v>0</v>
      </c>
      <c r="E493" s="7" t="s">
        <v>1</v>
      </c>
      <c r="F493" t="s">
        <v>21</v>
      </c>
      <c r="G493" s="16">
        <v>24513.091260000001</v>
      </c>
      <c r="H493" s="2"/>
    </row>
    <row r="494" spans="1:8" ht="15" x14ac:dyDescent="0.25">
      <c r="A494">
        <v>18</v>
      </c>
      <c r="B494" t="s">
        <v>24</v>
      </c>
      <c r="C494" s="2">
        <v>25.08</v>
      </c>
      <c r="D494" s="5">
        <v>0</v>
      </c>
      <c r="E494" s="7" t="s">
        <v>1</v>
      </c>
      <c r="F494" t="s">
        <v>23</v>
      </c>
      <c r="G494" s="16">
        <v>2196.4731999999999</v>
      </c>
      <c r="H494" s="2"/>
    </row>
    <row r="495" spans="1:8" ht="15" x14ac:dyDescent="0.25">
      <c r="A495">
        <v>61</v>
      </c>
      <c r="B495" t="s">
        <v>25</v>
      </c>
      <c r="C495" s="2">
        <v>43.4</v>
      </c>
      <c r="D495" s="5">
        <v>0</v>
      </c>
      <c r="E495" s="7" t="s">
        <v>1</v>
      </c>
      <c r="F495" t="s">
        <v>20</v>
      </c>
      <c r="G495" s="16">
        <v>12574.049000000001</v>
      </c>
      <c r="H495" s="2"/>
    </row>
    <row r="496" spans="1:8" ht="15" x14ac:dyDescent="0.25">
      <c r="A496">
        <v>21</v>
      </c>
      <c r="B496" t="s">
        <v>25</v>
      </c>
      <c r="C496" s="2">
        <v>25.7</v>
      </c>
      <c r="D496" s="5">
        <v>4</v>
      </c>
      <c r="E496" s="7" t="s">
        <v>0</v>
      </c>
      <c r="F496" t="s">
        <v>20</v>
      </c>
      <c r="G496" s="16">
        <v>17942.106</v>
      </c>
      <c r="H496" s="2"/>
    </row>
    <row r="497" spans="1:8" ht="15" x14ac:dyDescent="0.25">
      <c r="A497">
        <v>20</v>
      </c>
      <c r="B497" t="s">
        <v>25</v>
      </c>
      <c r="C497" s="2">
        <v>27.93</v>
      </c>
      <c r="D497" s="5">
        <v>0</v>
      </c>
      <c r="E497" s="7" t="s">
        <v>1</v>
      </c>
      <c r="F497" t="s">
        <v>23</v>
      </c>
      <c r="G497" s="16">
        <v>1967.0227</v>
      </c>
      <c r="H497" s="2"/>
    </row>
    <row r="498" spans="1:8" ht="15" x14ac:dyDescent="0.25">
      <c r="A498">
        <v>31</v>
      </c>
      <c r="B498" t="s">
        <v>24</v>
      </c>
      <c r="C498" s="2">
        <v>23.6</v>
      </c>
      <c r="D498" s="5">
        <v>2</v>
      </c>
      <c r="E498" s="7" t="s">
        <v>1</v>
      </c>
      <c r="F498" t="s">
        <v>20</v>
      </c>
      <c r="G498" s="16">
        <v>4931.6469999999999</v>
      </c>
      <c r="H498" s="2"/>
    </row>
    <row r="499" spans="1:8" ht="15" x14ac:dyDescent="0.25">
      <c r="A499">
        <v>45</v>
      </c>
      <c r="B499" t="s">
        <v>25</v>
      </c>
      <c r="C499" s="2">
        <v>28.7</v>
      </c>
      <c r="D499" s="5">
        <v>2</v>
      </c>
      <c r="E499" s="7" t="s">
        <v>1</v>
      </c>
      <c r="F499" t="s">
        <v>20</v>
      </c>
      <c r="G499" s="16">
        <v>8027.9679999999998</v>
      </c>
      <c r="H499" s="2"/>
    </row>
    <row r="500" spans="1:8" ht="15" x14ac:dyDescent="0.25">
      <c r="A500">
        <v>44</v>
      </c>
      <c r="B500" t="s">
        <v>24</v>
      </c>
      <c r="C500" s="2">
        <v>23.98</v>
      </c>
      <c r="D500" s="5">
        <v>2</v>
      </c>
      <c r="E500" s="7" t="s">
        <v>1</v>
      </c>
      <c r="F500" t="s">
        <v>21</v>
      </c>
      <c r="G500" s="16">
        <v>8211.1002000000008</v>
      </c>
      <c r="H500" s="2"/>
    </row>
    <row r="501" spans="1:8" ht="15" x14ac:dyDescent="0.25">
      <c r="A501">
        <v>62</v>
      </c>
      <c r="B501" t="s">
        <v>24</v>
      </c>
      <c r="C501" s="2">
        <v>39.200000000000003</v>
      </c>
      <c r="D501" s="5">
        <v>0</v>
      </c>
      <c r="E501" s="7" t="s">
        <v>1</v>
      </c>
      <c r="F501" t="s">
        <v>20</v>
      </c>
      <c r="G501" s="16">
        <v>13470.86</v>
      </c>
      <c r="H501" s="2"/>
    </row>
    <row r="502" spans="1:8" ht="15" x14ac:dyDescent="0.25">
      <c r="A502">
        <v>29</v>
      </c>
      <c r="B502" t="s">
        <v>25</v>
      </c>
      <c r="C502" s="2">
        <v>34.4</v>
      </c>
      <c r="D502" s="5">
        <v>0</v>
      </c>
      <c r="E502" s="7" t="s">
        <v>0</v>
      </c>
      <c r="F502" t="s">
        <v>20</v>
      </c>
      <c r="G502" s="16">
        <v>36197.699000000001</v>
      </c>
      <c r="H502" s="2"/>
    </row>
    <row r="503" spans="1:8" ht="15" x14ac:dyDescent="0.25">
      <c r="A503">
        <v>43</v>
      </c>
      <c r="B503" t="s">
        <v>25</v>
      </c>
      <c r="C503" s="2">
        <v>26.03</v>
      </c>
      <c r="D503" s="5">
        <v>0</v>
      </c>
      <c r="E503" s="7" t="s">
        <v>1</v>
      </c>
      <c r="F503" t="s">
        <v>23</v>
      </c>
      <c r="G503" s="16">
        <v>6837.3687</v>
      </c>
      <c r="H503" s="2"/>
    </row>
    <row r="504" spans="1:8" ht="15" x14ac:dyDescent="0.25">
      <c r="A504">
        <v>51</v>
      </c>
      <c r="B504" t="s">
        <v>25</v>
      </c>
      <c r="C504" s="2">
        <v>23.21</v>
      </c>
      <c r="D504" s="5">
        <v>1</v>
      </c>
      <c r="E504" s="7" t="s">
        <v>0</v>
      </c>
      <c r="F504" t="s">
        <v>21</v>
      </c>
      <c r="G504" s="16">
        <v>22218.1149</v>
      </c>
      <c r="H504" s="2"/>
    </row>
    <row r="505" spans="1:8" ht="15" x14ac:dyDescent="0.25">
      <c r="A505">
        <v>19</v>
      </c>
      <c r="B505" t="s">
        <v>25</v>
      </c>
      <c r="C505" s="2">
        <v>30.25</v>
      </c>
      <c r="D505" s="5">
        <v>0</v>
      </c>
      <c r="E505" s="7" t="s">
        <v>0</v>
      </c>
      <c r="F505" t="s">
        <v>21</v>
      </c>
      <c r="G505" s="16">
        <v>32548.340499999998</v>
      </c>
      <c r="H505" s="2"/>
    </row>
    <row r="506" spans="1:8" ht="15" x14ac:dyDescent="0.25">
      <c r="A506">
        <v>38</v>
      </c>
      <c r="B506" t="s">
        <v>24</v>
      </c>
      <c r="C506" s="2">
        <v>28.93</v>
      </c>
      <c r="D506" s="5">
        <v>1</v>
      </c>
      <c r="E506" s="7" t="s">
        <v>1</v>
      </c>
      <c r="F506" t="s">
        <v>21</v>
      </c>
      <c r="G506" s="16">
        <v>5974.3846999999996</v>
      </c>
      <c r="H506" s="2"/>
    </row>
    <row r="507" spans="1:8" ht="15" x14ac:dyDescent="0.25">
      <c r="A507">
        <v>37</v>
      </c>
      <c r="B507" t="s">
        <v>25</v>
      </c>
      <c r="C507" s="2">
        <v>30.875</v>
      </c>
      <c r="D507" s="5">
        <v>3</v>
      </c>
      <c r="E507" s="7" t="s">
        <v>1</v>
      </c>
      <c r="F507" t="s">
        <v>22</v>
      </c>
      <c r="G507" s="16">
        <v>6796.8632500000003</v>
      </c>
      <c r="H507" s="2"/>
    </row>
    <row r="508" spans="1:8" ht="15" x14ac:dyDescent="0.25">
      <c r="A508">
        <v>22</v>
      </c>
      <c r="B508" t="s">
        <v>25</v>
      </c>
      <c r="C508" s="2">
        <v>31.35</v>
      </c>
      <c r="D508" s="5">
        <v>1</v>
      </c>
      <c r="E508" s="7" t="s">
        <v>1</v>
      </c>
      <c r="F508" t="s">
        <v>22</v>
      </c>
      <c r="G508" s="16">
        <v>2643.2685000000001</v>
      </c>
      <c r="H508" s="2"/>
    </row>
    <row r="509" spans="1:8" ht="15" x14ac:dyDescent="0.25">
      <c r="A509">
        <v>21</v>
      </c>
      <c r="B509" t="s">
        <v>25</v>
      </c>
      <c r="C509" s="2">
        <v>23.75</v>
      </c>
      <c r="D509" s="5">
        <v>2</v>
      </c>
      <c r="E509" s="7" t="s">
        <v>1</v>
      </c>
      <c r="F509" t="s">
        <v>22</v>
      </c>
      <c r="G509" s="16">
        <v>3077.0954999999999</v>
      </c>
      <c r="H509" s="2"/>
    </row>
    <row r="510" spans="1:8" ht="15" x14ac:dyDescent="0.25">
      <c r="A510">
        <v>24</v>
      </c>
      <c r="B510" t="s">
        <v>24</v>
      </c>
      <c r="C510" s="2">
        <v>25.27</v>
      </c>
      <c r="D510" s="5">
        <v>0</v>
      </c>
      <c r="E510" s="7" t="s">
        <v>1</v>
      </c>
      <c r="F510" t="s">
        <v>23</v>
      </c>
      <c r="G510" s="16">
        <v>3044.2132999999999</v>
      </c>
      <c r="H510" s="2"/>
    </row>
    <row r="511" spans="1:8" ht="15" x14ac:dyDescent="0.25">
      <c r="A511">
        <v>57</v>
      </c>
      <c r="B511" t="s">
        <v>24</v>
      </c>
      <c r="C511" s="2">
        <v>28.7</v>
      </c>
      <c r="D511" s="5">
        <v>0</v>
      </c>
      <c r="E511" s="7" t="s">
        <v>1</v>
      </c>
      <c r="F511" t="s">
        <v>20</v>
      </c>
      <c r="G511" s="16">
        <v>11455.28</v>
      </c>
      <c r="H511" s="2"/>
    </row>
    <row r="512" spans="1:8" ht="15" x14ac:dyDescent="0.25">
      <c r="A512">
        <v>56</v>
      </c>
      <c r="B512" t="s">
        <v>25</v>
      </c>
      <c r="C512" s="2">
        <v>32.11</v>
      </c>
      <c r="D512" s="5">
        <v>1</v>
      </c>
      <c r="E512" s="7" t="s">
        <v>1</v>
      </c>
      <c r="F512" t="s">
        <v>23</v>
      </c>
      <c r="G512" s="16">
        <v>11763.000899999999</v>
      </c>
      <c r="H512" s="2"/>
    </row>
    <row r="513" spans="1:8" ht="15" x14ac:dyDescent="0.25">
      <c r="A513">
        <v>27</v>
      </c>
      <c r="B513" t="s">
        <v>25</v>
      </c>
      <c r="C513" s="2">
        <v>33.659999999999997</v>
      </c>
      <c r="D513" s="5">
        <v>0</v>
      </c>
      <c r="E513" s="7" t="s">
        <v>1</v>
      </c>
      <c r="F513" t="s">
        <v>21</v>
      </c>
      <c r="G513" s="16">
        <v>2498.4144000000001</v>
      </c>
      <c r="H513" s="2"/>
    </row>
    <row r="514" spans="1:8" ht="15" x14ac:dyDescent="0.25">
      <c r="A514">
        <v>51</v>
      </c>
      <c r="B514" t="s">
        <v>25</v>
      </c>
      <c r="C514" s="2">
        <v>22.42</v>
      </c>
      <c r="D514" s="5">
        <v>0</v>
      </c>
      <c r="E514" s="7" t="s">
        <v>1</v>
      </c>
      <c r="F514" t="s">
        <v>23</v>
      </c>
      <c r="G514" s="16">
        <v>9361.3268000000007</v>
      </c>
      <c r="H514" s="2"/>
    </row>
    <row r="515" spans="1:8" ht="15" x14ac:dyDescent="0.25">
      <c r="A515">
        <v>19</v>
      </c>
      <c r="B515" t="s">
        <v>25</v>
      </c>
      <c r="C515" s="2">
        <v>30.4</v>
      </c>
      <c r="D515" s="5">
        <v>0</v>
      </c>
      <c r="E515" s="7" t="s">
        <v>1</v>
      </c>
      <c r="F515" t="s">
        <v>20</v>
      </c>
      <c r="G515" s="16">
        <v>1256.299</v>
      </c>
      <c r="H515" s="2"/>
    </row>
    <row r="516" spans="1:8" ht="15" x14ac:dyDescent="0.25">
      <c r="A516">
        <v>39</v>
      </c>
      <c r="B516" t="s">
        <v>25</v>
      </c>
      <c r="C516" s="2">
        <v>28.3</v>
      </c>
      <c r="D516" s="5">
        <v>1</v>
      </c>
      <c r="E516" s="7" t="s">
        <v>0</v>
      </c>
      <c r="F516" t="s">
        <v>20</v>
      </c>
      <c r="G516" s="16">
        <v>21082.16</v>
      </c>
      <c r="H516" s="2"/>
    </row>
    <row r="517" spans="1:8" ht="15" x14ac:dyDescent="0.25">
      <c r="A517">
        <v>58</v>
      </c>
      <c r="B517" t="s">
        <v>25</v>
      </c>
      <c r="C517" s="2">
        <v>35.700000000000003</v>
      </c>
      <c r="D517" s="5">
        <v>0</v>
      </c>
      <c r="E517" s="7" t="s">
        <v>1</v>
      </c>
      <c r="F517" t="s">
        <v>20</v>
      </c>
      <c r="G517" s="16">
        <v>11362.754999999999</v>
      </c>
      <c r="H517" s="2"/>
    </row>
    <row r="518" spans="1:8" ht="15" x14ac:dyDescent="0.25">
      <c r="A518">
        <v>20</v>
      </c>
      <c r="B518" t="s">
        <v>25</v>
      </c>
      <c r="C518" s="2">
        <v>35.31</v>
      </c>
      <c r="D518" s="5">
        <v>1</v>
      </c>
      <c r="E518" s="7" t="s">
        <v>1</v>
      </c>
      <c r="F518" t="s">
        <v>21</v>
      </c>
      <c r="G518" s="16">
        <v>27724.28875</v>
      </c>
      <c r="H518" s="2"/>
    </row>
    <row r="519" spans="1:8" ht="15" x14ac:dyDescent="0.25">
      <c r="A519">
        <v>45</v>
      </c>
      <c r="B519" t="s">
        <v>25</v>
      </c>
      <c r="C519" s="2">
        <v>30.495000000000001</v>
      </c>
      <c r="D519" s="5">
        <v>2</v>
      </c>
      <c r="E519" s="7" t="s">
        <v>1</v>
      </c>
      <c r="F519" t="s">
        <v>22</v>
      </c>
      <c r="G519" s="16">
        <v>8413.4630500000003</v>
      </c>
      <c r="H519" s="2"/>
    </row>
    <row r="520" spans="1:8" ht="15" x14ac:dyDescent="0.25">
      <c r="A520">
        <v>35</v>
      </c>
      <c r="B520" t="s">
        <v>24</v>
      </c>
      <c r="C520" s="2">
        <v>31</v>
      </c>
      <c r="D520" s="5">
        <v>1</v>
      </c>
      <c r="E520" s="7" t="s">
        <v>1</v>
      </c>
      <c r="F520" t="s">
        <v>20</v>
      </c>
      <c r="G520" s="16">
        <v>5240.7650000000003</v>
      </c>
      <c r="H520" s="2"/>
    </row>
    <row r="521" spans="1:8" ht="15" x14ac:dyDescent="0.25">
      <c r="A521">
        <v>31</v>
      </c>
      <c r="B521" t="s">
        <v>25</v>
      </c>
      <c r="C521" s="2">
        <v>30.875</v>
      </c>
      <c r="D521" s="5">
        <v>0</v>
      </c>
      <c r="E521" s="7" t="s">
        <v>1</v>
      </c>
      <c r="F521" t="s">
        <v>23</v>
      </c>
      <c r="G521" s="16">
        <v>3857.7592500000001</v>
      </c>
      <c r="H521" s="2"/>
    </row>
    <row r="522" spans="1:8" ht="15" x14ac:dyDescent="0.25">
      <c r="A522">
        <v>50</v>
      </c>
      <c r="B522" t="s">
        <v>24</v>
      </c>
      <c r="C522" s="2">
        <v>27.36</v>
      </c>
      <c r="D522" s="5">
        <v>0</v>
      </c>
      <c r="E522" s="7" t="s">
        <v>1</v>
      </c>
      <c r="F522" t="s">
        <v>23</v>
      </c>
      <c r="G522" s="16">
        <v>25656.575260000001</v>
      </c>
      <c r="H522" s="2"/>
    </row>
    <row r="523" spans="1:8" ht="15" x14ac:dyDescent="0.25">
      <c r="A523">
        <v>32</v>
      </c>
      <c r="B523" t="s">
        <v>24</v>
      </c>
      <c r="C523" s="2">
        <v>44.22</v>
      </c>
      <c r="D523" s="5">
        <v>0</v>
      </c>
      <c r="E523" s="7" t="s">
        <v>1</v>
      </c>
      <c r="F523" t="s">
        <v>21</v>
      </c>
      <c r="G523" s="16">
        <v>3994.1777999999999</v>
      </c>
      <c r="H523" s="2"/>
    </row>
    <row r="524" spans="1:8" ht="15" x14ac:dyDescent="0.25">
      <c r="A524">
        <v>51</v>
      </c>
      <c r="B524" t="s">
        <v>24</v>
      </c>
      <c r="C524" s="2">
        <v>33.914999999999999</v>
      </c>
      <c r="D524" s="5">
        <v>0</v>
      </c>
      <c r="E524" s="7" t="s">
        <v>1</v>
      </c>
      <c r="F524" t="s">
        <v>23</v>
      </c>
      <c r="G524" s="16">
        <v>9866.3048500000004</v>
      </c>
      <c r="H524" s="2"/>
    </row>
    <row r="525" spans="1:8" ht="15" x14ac:dyDescent="0.25">
      <c r="A525">
        <v>38</v>
      </c>
      <c r="B525" t="s">
        <v>24</v>
      </c>
      <c r="C525" s="2">
        <v>37.729999999999997</v>
      </c>
      <c r="D525" s="5">
        <v>0</v>
      </c>
      <c r="E525" s="7" t="s">
        <v>1</v>
      </c>
      <c r="F525" t="s">
        <v>21</v>
      </c>
      <c r="G525" s="16">
        <v>5397.6166999999996</v>
      </c>
      <c r="H525" s="2"/>
    </row>
    <row r="526" spans="1:8" ht="15" x14ac:dyDescent="0.25">
      <c r="A526">
        <v>42</v>
      </c>
      <c r="B526" t="s">
        <v>25</v>
      </c>
      <c r="C526" s="2">
        <v>26.07</v>
      </c>
      <c r="D526" s="5">
        <v>1</v>
      </c>
      <c r="E526" s="7" t="s">
        <v>0</v>
      </c>
      <c r="F526" t="s">
        <v>21</v>
      </c>
      <c r="G526" s="16">
        <v>38245.593269999998</v>
      </c>
      <c r="H526" s="2"/>
    </row>
    <row r="527" spans="1:8" ht="15" x14ac:dyDescent="0.25">
      <c r="A527">
        <v>18</v>
      </c>
      <c r="B527" t="s">
        <v>24</v>
      </c>
      <c r="C527" s="2">
        <v>33.880000000000003</v>
      </c>
      <c r="D527" s="5">
        <v>0</v>
      </c>
      <c r="E527" s="7" t="s">
        <v>1</v>
      </c>
      <c r="F527" t="s">
        <v>21</v>
      </c>
      <c r="G527" s="16">
        <v>11482.63485</v>
      </c>
      <c r="H527" s="2"/>
    </row>
    <row r="528" spans="1:8" ht="15" x14ac:dyDescent="0.25">
      <c r="A528">
        <v>19</v>
      </c>
      <c r="B528" t="s">
        <v>24</v>
      </c>
      <c r="C528" s="2">
        <v>30.59</v>
      </c>
      <c r="D528" s="5">
        <v>2</v>
      </c>
      <c r="E528" s="7" t="s">
        <v>1</v>
      </c>
      <c r="F528" t="s">
        <v>22</v>
      </c>
      <c r="G528" s="16">
        <v>24059.680189999999</v>
      </c>
      <c r="H528" s="2"/>
    </row>
    <row r="529" spans="1:8" ht="15" x14ac:dyDescent="0.25">
      <c r="A529">
        <v>51</v>
      </c>
      <c r="B529" t="s">
        <v>24</v>
      </c>
      <c r="C529" s="2">
        <v>25.8</v>
      </c>
      <c r="D529" s="5">
        <v>1</v>
      </c>
      <c r="E529" s="7" t="s">
        <v>1</v>
      </c>
      <c r="F529" t="s">
        <v>20</v>
      </c>
      <c r="G529" s="16">
        <v>9861.0249999999996</v>
      </c>
      <c r="H529" s="2"/>
    </row>
    <row r="530" spans="1:8" ht="15" x14ac:dyDescent="0.25">
      <c r="A530">
        <v>46</v>
      </c>
      <c r="B530" t="s">
        <v>25</v>
      </c>
      <c r="C530" s="2">
        <v>39.424999999999997</v>
      </c>
      <c r="D530" s="5">
        <v>1</v>
      </c>
      <c r="E530" s="7" t="s">
        <v>1</v>
      </c>
      <c r="F530" t="s">
        <v>23</v>
      </c>
      <c r="G530" s="16">
        <v>8342.9087500000005</v>
      </c>
      <c r="H530" s="2"/>
    </row>
    <row r="531" spans="1:8" ht="15" x14ac:dyDescent="0.25">
      <c r="A531">
        <v>18</v>
      </c>
      <c r="B531" t="s">
        <v>25</v>
      </c>
      <c r="C531" s="2">
        <v>25.46</v>
      </c>
      <c r="D531" s="5">
        <v>0</v>
      </c>
      <c r="E531" s="7" t="s">
        <v>1</v>
      </c>
      <c r="F531" t="s">
        <v>23</v>
      </c>
      <c r="G531" s="16">
        <v>1708.0014000000001</v>
      </c>
      <c r="H531" s="2"/>
    </row>
    <row r="532" spans="1:8" ht="15" x14ac:dyDescent="0.25">
      <c r="A532">
        <v>57</v>
      </c>
      <c r="B532" t="s">
        <v>25</v>
      </c>
      <c r="C532" s="2">
        <v>42.13</v>
      </c>
      <c r="D532" s="5">
        <v>1</v>
      </c>
      <c r="E532" s="7" t="s">
        <v>0</v>
      </c>
      <c r="F532" t="s">
        <v>21</v>
      </c>
      <c r="G532" s="16">
        <v>48675.517699999997</v>
      </c>
      <c r="H532" s="2"/>
    </row>
    <row r="533" spans="1:8" ht="15" x14ac:dyDescent="0.25">
      <c r="A533">
        <v>62</v>
      </c>
      <c r="B533" t="s">
        <v>24</v>
      </c>
      <c r="C533" s="2">
        <v>31.73</v>
      </c>
      <c r="D533" s="5">
        <v>0</v>
      </c>
      <c r="E533" s="7" t="s">
        <v>1</v>
      </c>
      <c r="F533" t="s">
        <v>23</v>
      </c>
      <c r="G533" s="16">
        <v>14043.476699999999</v>
      </c>
      <c r="H533" s="2"/>
    </row>
    <row r="534" spans="1:8" ht="15" x14ac:dyDescent="0.25">
      <c r="A534">
        <v>59</v>
      </c>
      <c r="B534" t="s">
        <v>25</v>
      </c>
      <c r="C534" s="2">
        <v>29.7</v>
      </c>
      <c r="D534" s="5">
        <v>2</v>
      </c>
      <c r="E534" s="7" t="s">
        <v>1</v>
      </c>
      <c r="F534" t="s">
        <v>21</v>
      </c>
      <c r="G534" s="16">
        <v>12925.886</v>
      </c>
      <c r="H534" s="2"/>
    </row>
    <row r="535" spans="1:8" ht="15" x14ac:dyDescent="0.25">
      <c r="A535">
        <v>37</v>
      </c>
      <c r="B535" t="s">
        <v>25</v>
      </c>
      <c r="C535" s="2">
        <v>36.19</v>
      </c>
      <c r="D535" s="5">
        <v>0</v>
      </c>
      <c r="E535" s="7" t="s">
        <v>1</v>
      </c>
      <c r="F535" t="s">
        <v>21</v>
      </c>
      <c r="G535" s="16">
        <v>19214.705529999999</v>
      </c>
      <c r="H535" s="2"/>
    </row>
    <row r="536" spans="1:8" ht="15" x14ac:dyDescent="0.25">
      <c r="A536">
        <v>64</v>
      </c>
      <c r="B536" t="s">
        <v>25</v>
      </c>
      <c r="C536" s="2">
        <v>40.479999999999997</v>
      </c>
      <c r="D536" s="5">
        <v>0</v>
      </c>
      <c r="E536" s="7" t="s">
        <v>1</v>
      </c>
      <c r="F536" t="s">
        <v>21</v>
      </c>
      <c r="G536" s="16">
        <v>13831.1152</v>
      </c>
      <c r="H536" s="2"/>
    </row>
    <row r="537" spans="1:8" ht="15" x14ac:dyDescent="0.25">
      <c r="A537">
        <v>38</v>
      </c>
      <c r="B537" t="s">
        <v>25</v>
      </c>
      <c r="C537" s="2">
        <v>28.024999999999999</v>
      </c>
      <c r="D537" s="5">
        <v>1</v>
      </c>
      <c r="E537" s="7" t="s">
        <v>1</v>
      </c>
      <c r="F537" t="s">
        <v>23</v>
      </c>
      <c r="G537" s="16">
        <v>6067.1267500000004</v>
      </c>
      <c r="H537" s="2"/>
    </row>
    <row r="538" spans="1:8" ht="15" x14ac:dyDescent="0.25">
      <c r="A538">
        <v>33</v>
      </c>
      <c r="B538" t="s">
        <v>24</v>
      </c>
      <c r="C538" s="2">
        <v>38.9</v>
      </c>
      <c r="D538" s="5">
        <v>3</v>
      </c>
      <c r="E538" s="7" t="s">
        <v>1</v>
      </c>
      <c r="F538" t="s">
        <v>20</v>
      </c>
      <c r="G538" s="16">
        <v>5972.3779999999997</v>
      </c>
      <c r="H538" s="2"/>
    </row>
    <row r="539" spans="1:8" ht="15" x14ac:dyDescent="0.25">
      <c r="A539">
        <v>46</v>
      </c>
      <c r="B539" t="s">
        <v>24</v>
      </c>
      <c r="C539" s="2">
        <v>30.2</v>
      </c>
      <c r="D539" s="5">
        <v>2</v>
      </c>
      <c r="E539" s="7" t="s">
        <v>1</v>
      </c>
      <c r="F539" t="s">
        <v>20</v>
      </c>
      <c r="G539" s="16">
        <v>8825.0859999999993</v>
      </c>
      <c r="H539" s="2"/>
    </row>
    <row r="540" spans="1:8" ht="15" x14ac:dyDescent="0.25">
      <c r="A540">
        <v>46</v>
      </c>
      <c r="B540" t="s">
        <v>24</v>
      </c>
      <c r="C540" s="2">
        <v>28.05</v>
      </c>
      <c r="D540" s="5">
        <v>1</v>
      </c>
      <c r="E540" s="7" t="s">
        <v>1</v>
      </c>
      <c r="F540" t="s">
        <v>21</v>
      </c>
      <c r="G540" s="16">
        <v>8233.0974999999999</v>
      </c>
      <c r="H540" s="2"/>
    </row>
    <row r="541" spans="1:8" ht="15" x14ac:dyDescent="0.25">
      <c r="A541">
        <v>53</v>
      </c>
      <c r="B541" t="s">
        <v>25</v>
      </c>
      <c r="C541" s="2">
        <v>31.35</v>
      </c>
      <c r="D541" s="5">
        <v>0</v>
      </c>
      <c r="E541" s="7" t="s">
        <v>1</v>
      </c>
      <c r="F541" t="s">
        <v>21</v>
      </c>
      <c r="G541" s="16">
        <v>27346.04207</v>
      </c>
      <c r="H541" s="2"/>
    </row>
    <row r="542" spans="1:8" ht="15" x14ac:dyDescent="0.25">
      <c r="A542">
        <v>34</v>
      </c>
      <c r="B542" t="s">
        <v>24</v>
      </c>
      <c r="C542" s="2">
        <v>38</v>
      </c>
      <c r="D542" s="5">
        <v>3</v>
      </c>
      <c r="E542" s="7" t="s">
        <v>1</v>
      </c>
      <c r="F542" t="s">
        <v>20</v>
      </c>
      <c r="G542" s="16">
        <v>6196.4480000000003</v>
      </c>
      <c r="H542" s="2"/>
    </row>
    <row r="543" spans="1:8" ht="15" x14ac:dyDescent="0.25">
      <c r="A543">
        <v>20</v>
      </c>
      <c r="B543" t="s">
        <v>24</v>
      </c>
      <c r="C543" s="2">
        <v>31.79</v>
      </c>
      <c r="D543" s="5">
        <v>2</v>
      </c>
      <c r="E543" s="7" t="s">
        <v>1</v>
      </c>
      <c r="F543" t="s">
        <v>21</v>
      </c>
      <c r="G543" s="16">
        <v>3056.3881000000001</v>
      </c>
      <c r="H543" s="2"/>
    </row>
    <row r="544" spans="1:8" ht="15" x14ac:dyDescent="0.25">
      <c r="A544">
        <v>63</v>
      </c>
      <c r="B544" t="s">
        <v>24</v>
      </c>
      <c r="C544" s="2">
        <v>36.299999999999997</v>
      </c>
      <c r="D544" s="5">
        <v>0</v>
      </c>
      <c r="E544" s="7" t="s">
        <v>1</v>
      </c>
      <c r="F544" t="s">
        <v>21</v>
      </c>
      <c r="G544" s="16">
        <v>13887.204</v>
      </c>
      <c r="H544" s="2"/>
    </row>
    <row r="545" spans="1:8" ht="15" x14ac:dyDescent="0.25">
      <c r="A545">
        <v>54</v>
      </c>
      <c r="B545" t="s">
        <v>24</v>
      </c>
      <c r="C545" s="2">
        <v>47.41</v>
      </c>
      <c r="D545" s="5">
        <v>0</v>
      </c>
      <c r="E545" s="7" t="s">
        <v>0</v>
      </c>
      <c r="F545" t="s">
        <v>21</v>
      </c>
      <c r="G545" s="16">
        <v>63770.428010000003</v>
      </c>
      <c r="H545" s="2"/>
    </row>
    <row r="546" spans="1:8" ht="15" x14ac:dyDescent="0.25">
      <c r="A546">
        <v>54</v>
      </c>
      <c r="B546" t="s">
        <v>25</v>
      </c>
      <c r="C546" s="2">
        <v>30.21</v>
      </c>
      <c r="D546" s="5">
        <v>0</v>
      </c>
      <c r="E546" s="7" t="s">
        <v>1</v>
      </c>
      <c r="F546" t="s">
        <v>22</v>
      </c>
      <c r="G546" s="16">
        <v>10231.499900000001</v>
      </c>
      <c r="H546" s="2"/>
    </row>
    <row r="547" spans="1:8" ht="15" x14ac:dyDescent="0.25">
      <c r="A547">
        <v>49</v>
      </c>
      <c r="B547" t="s">
        <v>25</v>
      </c>
      <c r="C547" s="2">
        <v>25.84</v>
      </c>
      <c r="D547" s="5">
        <v>2</v>
      </c>
      <c r="E547" s="7" t="s">
        <v>0</v>
      </c>
      <c r="F547" t="s">
        <v>22</v>
      </c>
      <c r="G547" s="16">
        <v>23807.240600000001</v>
      </c>
      <c r="H547" s="2"/>
    </row>
    <row r="548" spans="1:8" ht="15" x14ac:dyDescent="0.25">
      <c r="A548">
        <v>28</v>
      </c>
      <c r="B548" t="s">
        <v>25</v>
      </c>
      <c r="C548" s="2">
        <v>35.435000000000002</v>
      </c>
      <c r="D548" s="5">
        <v>0</v>
      </c>
      <c r="E548" s="7" t="s">
        <v>1</v>
      </c>
      <c r="F548" t="s">
        <v>23</v>
      </c>
      <c r="G548" s="16">
        <v>3268.84665</v>
      </c>
      <c r="H548" s="2"/>
    </row>
    <row r="549" spans="1:8" ht="15" x14ac:dyDescent="0.25">
      <c r="A549">
        <v>54</v>
      </c>
      <c r="B549" t="s">
        <v>24</v>
      </c>
      <c r="C549" s="2">
        <v>46.7</v>
      </c>
      <c r="D549" s="5">
        <v>2</v>
      </c>
      <c r="E549" s="7" t="s">
        <v>1</v>
      </c>
      <c r="F549" t="s">
        <v>20</v>
      </c>
      <c r="G549" s="16">
        <v>11538.421</v>
      </c>
      <c r="H549" s="2"/>
    </row>
    <row r="550" spans="1:8" ht="15" x14ac:dyDescent="0.25">
      <c r="A550">
        <v>25</v>
      </c>
      <c r="B550" t="s">
        <v>24</v>
      </c>
      <c r="C550" s="2">
        <v>28.594999999999999</v>
      </c>
      <c r="D550" s="5">
        <v>0</v>
      </c>
      <c r="E550" s="7" t="s">
        <v>1</v>
      </c>
      <c r="F550" t="s">
        <v>23</v>
      </c>
      <c r="G550" s="16">
        <v>3213.6220499999999</v>
      </c>
      <c r="H550" s="2"/>
    </row>
    <row r="551" spans="1:8" ht="15" x14ac:dyDescent="0.25">
      <c r="A551">
        <v>43</v>
      </c>
      <c r="B551" t="s">
        <v>24</v>
      </c>
      <c r="C551" s="2">
        <v>46.2</v>
      </c>
      <c r="D551" s="5">
        <v>0</v>
      </c>
      <c r="E551" s="7" t="s">
        <v>0</v>
      </c>
      <c r="F551" t="s">
        <v>21</v>
      </c>
      <c r="G551" s="16">
        <v>45863.205000000002</v>
      </c>
      <c r="H551" s="2"/>
    </row>
    <row r="552" spans="1:8" ht="15" x14ac:dyDescent="0.25">
      <c r="A552">
        <v>63</v>
      </c>
      <c r="B552" t="s">
        <v>25</v>
      </c>
      <c r="C552" s="2">
        <v>30.8</v>
      </c>
      <c r="D552" s="5">
        <v>0</v>
      </c>
      <c r="E552" s="7" t="s">
        <v>1</v>
      </c>
      <c r="F552" t="s">
        <v>20</v>
      </c>
      <c r="G552" s="16">
        <v>13390.558999999999</v>
      </c>
      <c r="H552" s="2"/>
    </row>
    <row r="553" spans="1:8" ht="15" x14ac:dyDescent="0.25">
      <c r="A553">
        <v>32</v>
      </c>
      <c r="B553" t="s">
        <v>24</v>
      </c>
      <c r="C553" s="2">
        <v>28.93</v>
      </c>
      <c r="D553" s="5">
        <v>0</v>
      </c>
      <c r="E553" s="7" t="s">
        <v>1</v>
      </c>
      <c r="F553" t="s">
        <v>21</v>
      </c>
      <c r="G553" s="16">
        <v>3972.9247</v>
      </c>
      <c r="H553" s="2"/>
    </row>
    <row r="554" spans="1:8" ht="15" x14ac:dyDescent="0.25">
      <c r="A554">
        <v>62</v>
      </c>
      <c r="B554" t="s">
        <v>25</v>
      </c>
      <c r="C554" s="2">
        <v>21.4</v>
      </c>
      <c r="D554" s="5">
        <v>0</v>
      </c>
      <c r="E554" s="7" t="s">
        <v>1</v>
      </c>
      <c r="F554" t="s">
        <v>20</v>
      </c>
      <c r="G554" s="16">
        <v>12957.118</v>
      </c>
      <c r="H554" s="2"/>
    </row>
    <row r="555" spans="1:8" ht="15" x14ac:dyDescent="0.25">
      <c r="A555">
        <v>52</v>
      </c>
      <c r="B555" t="s">
        <v>24</v>
      </c>
      <c r="C555" s="2">
        <v>31.73</v>
      </c>
      <c r="D555" s="5">
        <v>2</v>
      </c>
      <c r="E555" s="7" t="s">
        <v>1</v>
      </c>
      <c r="F555" t="s">
        <v>22</v>
      </c>
      <c r="G555" s="16">
        <v>11187.6567</v>
      </c>
      <c r="H555" s="2"/>
    </row>
    <row r="556" spans="1:8" ht="15" x14ac:dyDescent="0.25">
      <c r="A556">
        <v>25</v>
      </c>
      <c r="B556" t="s">
        <v>24</v>
      </c>
      <c r="C556" s="2">
        <v>41.325000000000003</v>
      </c>
      <c r="D556" s="5">
        <v>0</v>
      </c>
      <c r="E556" s="7" t="s">
        <v>1</v>
      </c>
      <c r="F556" t="s">
        <v>23</v>
      </c>
      <c r="G556" s="16">
        <v>17878.900679999999</v>
      </c>
      <c r="H556" s="2"/>
    </row>
    <row r="557" spans="1:8" ht="15" x14ac:dyDescent="0.25">
      <c r="A557">
        <v>28</v>
      </c>
      <c r="B557" t="s">
        <v>25</v>
      </c>
      <c r="C557" s="2">
        <v>23.8</v>
      </c>
      <c r="D557" s="5">
        <v>2</v>
      </c>
      <c r="E557" s="7" t="s">
        <v>1</v>
      </c>
      <c r="F557" t="s">
        <v>20</v>
      </c>
      <c r="G557" s="16">
        <v>3847.674</v>
      </c>
      <c r="H557" s="2"/>
    </row>
    <row r="558" spans="1:8" ht="15" x14ac:dyDescent="0.25">
      <c r="A558">
        <v>46</v>
      </c>
      <c r="B558" t="s">
        <v>25</v>
      </c>
      <c r="C558" s="2">
        <v>33.44</v>
      </c>
      <c r="D558" s="5">
        <v>1</v>
      </c>
      <c r="E558" s="7" t="s">
        <v>1</v>
      </c>
      <c r="F558" t="s">
        <v>23</v>
      </c>
      <c r="G558" s="16">
        <v>8334.5895999999993</v>
      </c>
      <c r="H558" s="2"/>
    </row>
    <row r="559" spans="1:8" ht="15" x14ac:dyDescent="0.25">
      <c r="A559">
        <v>34</v>
      </c>
      <c r="B559" t="s">
        <v>25</v>
      </c>
      <c r="C559" s="2">
        <v>34.21</v>
      </c>
      <c r="D559" s="5">
        <v>0</v>
      </c>
      <c r="E559" s="7" t="s">
        <v>1</v>
      </c>
      <c r="F559" t="s">
        <v>21</v>
      </c>
      <c r="G559" s="16">
        <v>3935.1799000000001</v>
      </c>
      <c r="H559" s="2"/>
    </row>
    <row r="560" spans="1:8" ht="15" x14ac:dyDescent="0.25">
      <c r="A560">
        <v>35</v>
      </c>
      <c r="B560" t="s">
        <v>24</v>
      </c>
      <c r="C560" s="2">
        <v>34.104999999999997</v>
      </c>
      <c r="D560" s="5">
        <v>3</v>
      </c>
      <c r="E560" s="7" t="s">
        <v>0</v>
      </c>
      <c r="F560" t="s">
        <v>22</v>
      </c>
      <c r="G560" s="16">
        <v>39983.425949999997</v>
      </c>
      <c r="H560" s="2"/>
    </row>
    <row r="561" spans="1:8" ht="15" x14ac:dyDescent="0.25">
      <c r="A561">
        <v>19</v>
      </c>
      <c r="B561" t="s">
        <v>25</v>
      </c>
      <c r="C561" s="2">
        <v>35.53</v>
      </c>
      <c r="D561" s="5">
        <v>0</v>
      </c>
      <c r="E561" s="7" t="s">
        <v>1</v>
      </c>
      <c r="F561" t="s">
        <v>22</v>
      </c>
      <c r="G561" s="16">
        <v>1646.4296999999999</v>
      </c>
      <c r="H561" s="2"/>
    </row>
    <row r="562" spans="1:8" ht="15" x14ac:dyDescent="0.25">
      <c r="A562">
        <v>46</v>
      </c>
      <c r="B562" t="s">
        <v>24</v>
      </c>
      <c r="C562" s="2">
        <v>19.95</v>
      </c>
      <c r="D562" s="5">
        <v>2</v>
      </c>
      <c r="E562" s="7" t="s">
        <v>1</v>
      </c>
      <c r="F562" t="s">
        <v>22</v>
      </c>
      <c r="G562" s="16">
        <v>9193.8384999999998</v>
      </c>
      <c r="H562" s="2"/>
    </row>
    <row r="563" spans="1:8" ht="15" x14ac:dyDescent="0.25">
      <c r="A563">
        <v>54</v>
      </c>
      <c r="B563" t="s">
        <v>24</v>
      </c>
      <c r="C563" s="2">
        <v>32.68</v>
      </c>
      <c r="D563" s="5">
        <v>0</v>
      </c>
      <c r="E563" s="7" t="s">
        <v>1</v>
      </c>
      <c r="F563" t="s">
        <v>23</v>
      </c>
      <c r="G563" s="16">
        <v>10923.933199999999</v>
      </c>
      <c r="H563" s="2"/>
    </row>
    <row r="564" spans="1:8" ht="15" x14ac:dyDescent="0.25">
      <c r="A564">
        <v>27</v>
      </c>
      <c r="B564" t="s">
        <v>25</v>
      </c>
      <c r="C564" s="2">
        <v>30.5</v>
      </c>
      <c r="D564" s="5">
        <v>0</v>
      </c>
      <c r="E564" s="7" t="s">
        <v>1</v>
      </c>
      <c r="F564" t="s">
        <v>20</v>
      </c>
      <c r="G564" s="16">
        <v>2494.0219999999999</v>
      </c>
      <c r="H564" s="2"/>
    </row>
    <row r="565" spans="1:8" ht="15" x14ac:dyDescent="0.25">
      <c r="A565">
        <v>50</v>
      </c>
      <c r="B565" t="s">
        <v>25</v>
      </c>
      <c r="C565" s="2">
        <v>44.77</v>
      </c>
      <c r="D565" s="5">
        <v>1</v>
      </c>
      <c r="E565" s="7" t="s">
        <v>1</v>
      </c>
      <c r="F565" t="s">
        <v>21</v>
      </c>
      <c r="G565" s="16">
        <v>9058.7302999999993</v>
      </c>
      <c r="H565" s="2"/>
    </row>
    <row r="566" spans="1:8" ht="15" x14ac:dyDescent="0.25">
      <c r="A566">
        <v>18</v>
      </c>
      <c r="B566" t="s">
        <v>24</v>
      </c>
      <c r="C566" s="2">
        <v>32.119999999999997</v>
      </c>
      <c r="D566" s="5">
        <v>2</v>
      </c>
      <c r="E566" s="7" t="s">
        <v>1</v>
      </c>
      <c r="F566" t="s">
        <v>21</v>
      </c>
      <c r="G566" s="16">
        <v>2801.2588000000001</v>
      </c>
      <c r="H566" s="2"/>
    </row>
    <row r="567" spans="1:8" ht="15" x14ac:dyDescent="0.25">
      <c r="A567">
        <v>19</v>
      </c>
      <c r="B567" t="s">
        <v>24</v>
      </c>
      <c r="C567" s="2">
        <v>30.495000000000001</v>
      </c>
      <c r="D567" s="5">
        <v>0</v>
      </c>
      <c r="E567" s="7" t="s">
        <v>1</v>
      </c>
      <c r="F567" t="s">
        <v>22</v>
      </c>
      <c r="G567" s="16">
        <v>2128.4310500000001</v>
      </c>
      <c r="H567" s="2"/>
    </row>
    <row r="568" spans="1:8" ht="15" x14ac:dyDescent="0.25">
      <c r="A568">
        <v>38</v>
      </c>
      <c r="B568" t="s">
        <v>24</v>
      </c>
      <c r="C568" s="2">
        <v>40.564999999999998</v>
      </c>
      <c r="D568" s="5">
        <v>1</v>
      </c>
      <c r="E568" s="7" t="s">
        <v>1</v>
      </c>
      <c r="F568" t="s">
        <v>22</v>
      </c>
      <c r="G568" s="16">
        <v>6373.55735</v>
      </c>
      <c r="H568" s="2"/>
    </row>
    <row r="569" spans="1:8" ht="15" x14ac:dyDescent="0.25">
      <c r="A569">
        <v>41</v>
      </c>
      <c r="B569" t="s">
        <v>25</v>
      </c>
      <c r="C569" s="2">
        <v>30.59</v>
      </c>
      <c r="D569" s="5">
        <v>2</v>
      </c>
      <c r="E569" s="7" t="s">
        <v>1</v>
      </c>
      <c r="F569" t="s">
        <v>22</v>
      </c>
      <c r="G569" s="16">
        <v>7256.7231000000002</v>
      </c>
      <c r="H569" s="2"/>
    </row>
    <row r="570" spans="1:8" ht="15" x14ac:dyDescent="0.25">
      <c r="A570">
        <v>49</v>
      </c>
      <c r="B570" t="s">
        <v>24</v>
      </c>
      <c r="C570" s="2">
        <v>31.9</v>
      </c>
      <c r="D570" s="5">
        <v>5</v>
      </c>
      <c r="E570" s="7" t="s">
        <v>1</v>
      </c>
      <c r="F570" t="s">
        <v>20</v>
      </c>
      <c r="G570" s="16">
        <v>11552.904</v>
      </c>
      <c r="H570" s="2"/>
    </row>
    <row r="571" spans="1:8" ht="15" x14ac:dyDescent="0.25">
      <c r="A571">
        <v>48</v>
      </c>
      <c r="B571" t="s">
        <v>25</v>
      </c>
      <c r="C571" s="2">
        <v>40.564999999999998</v>
      </c>
      <c r="D571" s="5">
        <v>2</v>
      </c>
      <c r="E571" s="7" t="s">
        <v>0</v>
      </c>
      <c r="F571" t="s">
        <v>22</v>
      </c>
      <c r="G571" s="16">
        <v>45702.022349999999</v>
      </c>
      <c r="H571" s="2"/>
    </row>
    <row r="572" spans="1:8" ht="15" x14ac:dyDescent="0.25">
      <c r="A572">
        <v>31</v>
      </c>
      <c r="B572" t="s">
        <v>24</v>
      </c>
      <c r="C572" s="2">
        <v>29.1</v>
      </c>
      <c r="D572" s="5">
        <v>0</v>
      </c>
      <c r="E572" s="7" t="s">
        <v>1</v>
      </c>
      <c r="F572" t="s">
        <v>20</v>
      </c>
      <c r="G572" s="16">
        <v>3761.2919999999999</v>
      </c>
      <c r="H572" s="2"/>
    </row>
    <row r="573" spans="1:8" ht="15" x14ac:dyDescent="0.25">
      <c r="A573">
        <v>18</v>
      </c>
      <c r="B573" t="s">
        <v>24</v>
      </c>
      <c r="C573" s="2">
        <v>37.29</v>
      </c>
      <c r="D573" s="5">
        <v>1</v>
      </c>
      <c r="E573" s="7" t="s">
        <v>1</v>
      </c>
      <c r="F573" t="s">
        <v>21</v>
      </c>
      <c r="G573" s="16">
        <v>2219.4450999999999</v>
      </c>
      <c r="H573" s="2"/>
    </row>
    <row r="574" spans="1:8" ht="15" x14ac:dyDescent="0.25">
      <c r="A574">
        <v>30</v>
      </c>
      <c r="B574" t="s">
        <v>24</v>
      </c>
      <c r="C574" s="2">
        <v>43.12</v>
      </c>
      <c r="D574" s="5">
        <v>2</v>
      </c>
      <c r="E574" s="7" t="s">
        <v>1</v>
      </c>
      <c r="F574" t="s">
        <v>21</v>
      </c>
      <c r="G574" s="16">
        <v>4753.6368000000002</v>
      </c>
      <c r="H574" s="2"/>
    </row>
    <row r="575" spans="1:8" ht="15" x14ac:dyDescent="0.25">
      <c r="A575">
        <v>62</v>
      </c>
      <c r="B575" t="s">
        <v>24</v>
      </c>
      <c r="C575" s="2">
        <v>36.86</v>
      </c>
      <c r="D575" s="5">
        <v>1</v>
      </c>
      <c r="E575" s="7" t="s">
        <v>1</v>
      </c>
      <c r="F575" t="s">
        <v>23</v>
      </c>
      <c r="G575" s="16">
        <v>31620.001059999999</v>
      </c>
      <c r="H575" s="2"/>
    </row>
    <row r="576" spans="1:8" ht="15" x14ac:dyDescent="0.25">
      <c r="A576">
        <v>57</v>
      </c>
      <c r="B576" t="s">
        <v>24</v>
      </c>
      <c r="C576" s="2">
        <v>34.295000000000002</v>
      </c>
      <c r="D576" s="5">
        <v>2</v>
      </c>
      <c r="E576" s="7" t="s">
        <v>1</v>
      </c>
      <c r="F576" t="s">
        <v>23</v>
      </c>
      <c r="G576" s="16">
        <v>13224.057049999999</v>
      </c>
      <c r="H576" s="2"/>
    </row>
    <row r="577" spans="1:8" ht="15" x14ac:dyDescent="0.25">
      <c r="A577">
        <v>58</v>
      </c>
      <c r="B577" t="s">
        <v>24</v>
      </c>
      <c r="C577" s="2">
        <v>27.17</v>
      </c>
      <c r="D577" s="5">
        <v>0</v>
      </c>
      <c r="E577" s="7" t="s">
        <v>1</v>
      </c>
      <c r="F577" t="s">
        <v>22</v>
      </c>
      <c r="G577" s="16">
        <v>12222.898300000001</v>
      </c>
      <c r="H577" s="2"/>
    </row>
    <row r="578" spans="1:8" ht="15" x14ac:dyDescent="0.25">
      <c r="A578">
        <v>22</v>
      </c>
      <c r="B578" t="s">
        <v>25</v>
      </c>
      <c r="C578" s="2">
        <v>26.84</v>
      </c>
      <c r="D578" s="5">
        <v>0</v>
      </c>
      <c r="E578" s="7" t="s">
        <v>1</v>
      </c>
      <c r="F578" t="s">
        <v>21</v>
      </c>
      <c r="G578" s="16">
        <v>1664.9996000000001</v>
      </c>
      <c r="H578" s="2"/>
    </row>
    <row r="579" spans="1:8" ht="15" x14ac:dyDescent="0.25">
      <c r="A579">
        <v>31</v>
      </c>
      <c r="B579" t="s">
        <v>24</v>
      </c>
      <c r="C579" s="2">
        <v>38.094999999999999</v>
      </c>
      <c r="D579" s="5">
        <v>1</v>
      </c>
      <c r="E579" s="7" t="s">
        <v>0</v>
      </c>
      <c r="F579" t="s">
        <v>23</v>
      </c>
      <c r="G579" s="16">
        <v>58571.074480000003</v>
      </c>
      <c r="H579" s="2"/>
    </row>
    <row r="580" spans="1:8" ht="15" x14ac:dyDescent="0.25">
      <c r="A580">
        <v>52</v>
      </c>
      <c r="B580" t="s">
        <v>25</v>
      </c>
      <c r="C580" s="2">
        <v>30.2</v>
      </c>
      <c r="D580" s="5">
        <v>1</v>
      </c>
      <c r="E580" s="7" t="s">
        <v>1</v>
      </c>
      <c r="F580" t="s">
        <v>20</v>
      </c>
      <c r="G580" s="16">
        <v>9724.5300000000007</v>
      </c>
      <c r="H580" s="2"/>
    </row>
    <row r="581" spans="1:8" ht="15" x14ac:dyDescent="0.25">
      <c r="A581">
        <v>25</v>
      </c>
      <c r="B581" t="s">
        <v>24</v>
      </c>
      <c r="C581" s="2">
        <v>23.465</v>
      </c>
      <c r="D581" s="5">
        <v>0</v>
      </c>
      <c r="E581" s="7" t="s">
        <v>1</v>
      </c>
      <c r="F581" t="s">
        <v>23</v>
      </c>
      <c r="G581" s="16">
        <v>3206.4913499999998</v>
      </c>
      <c r="H581" s="2"/>
    </row>
    <row r="582" spans="1:8" ht="15" x14ac:dyDescent="0.25">
      <c r="A582">
        <v>59</v>
      </c>
      <c r="B582" t="s">
        <v>25</v>
      </c>
      <c r="C582" s="2">
        <v>25.46</v>
      </c>
      <c r="D582" s="5">
        <v>1</v>
      </c>
      <c r="E582" s="7" t="s">
        <v>1</v>
      </c>
      <c r="F582" t="s">
        <v>23</v>
      </c>
      <c r="G582" s="16">
        <v>12913.992399999999</v>
      </c>
      <c r="H582" s="2"/>
    </row>
    <row r="583" spans="1:8" ht="15" x14ac:dyDescent="0.25">
      <c r="A583">
        <v>19</v>
      </c>
      <c r="B583" t="s">
        <v>25</v>
      </c>
      <c r="C583" s="2">
        <v>30.59</v>
      </c>
      <c r="D583" s="5">
        <v>0</v>
      </c>
      <c r="E583" s="7" t="s">
        <v>1</v>
      </c>
      <c r="F583" t="s">
        <v>22</v>
      </c>
      <c r="G583" s="16">
        <v>1639.5631000000001</v>
      </c>
      <c r="H583" s="2"/>
    </row>
    <row r="584" spans="1:8" ht="15" x14ac:dyDescent="0.25">
      <c r="A584">
        <v>39</v>
      </c>
      <c r="B584" t="s">
        <v>25</v>
      </c>
      <c r="C584" s="2">
        <v>45.43</v>
      </c>
      <c r="D584" s="5">
        <v>2</v>
      </c>
      <c r="E584" s="7" t="s">
        <v>1</v>
      </c>
      <c r="F584" t="s">
        <v>21</v>
      </c>
      <c r="G584" s="16">
        <v>6356.2707</v>
      </c>
      <c r="H584" s="2"/>
    </row>
    <row r="585" spans="1:8" ht="15" x14ac:dyDescent="0.25">
      <c r="A585">
        <v>32</v>
      </c>
      <c r="B585" t="s">
        <v>24</v>
      </c>
      <c r="C585" s="2">
        <v>23.65</v>
      </c>
      <c r="D585" s="5">
        <v>1</v>
      </c>
      <c r="E585" s="7" t="s">
        <v>1</v>
      </c>
      <c r="F585" t="s">
        <v>21</v>
      </c>
      <c r="G585" s="16">
        <v>17626.239509999999</v>
      </c>
      <c r="H585" s="2"/>
    </row>
    <row r="586" spans="1:8" ht="15" x14ac:dyDescent="0.25">
      <c r="A586">
        <v>19</v>
      </c>
      <c r="B586" t="s">
        <v>25</v>
      </c>
      <c r="C586" s="2">
        <v>20.7</v>
      </c>
      <c r="D586" s="5">
        <v>0</v>
      </c>
      <c r="E586" s="7" t="s">
        <v>1</v>
      </c>
      <c r="F586" t="s">
        <v>20</v>
      </c>
      <c r="G586" s="16">
        <v>1242.816</v>
      </c>
      <c r="H586" s="2"/>
    </row>
    <row r="587" spans="1:8" ht="15" x14ac:dyDescent="0.25">
      <c r="A587">
        <v>33</v>
      </c>
      <c r="B587" t="s">
        <v>24</v>
      </c>
      <c r="C587" s="2">
        <v>28.27</v>
      </c>
      <c r="D587" s="5">
        <v>1</v>
      </c>
      <c r="E587" s="7" t="s">
        <v>1</v>
      </c>
      <c r="F587" t="s">
        <v>21</v>
      </c>
      <c r="G587" s="16">
        <v>4779.6022999999996</v>
      </c>
      <c r="H587" s="2"/>
    </row>
    <row r="588" spans="1:8" ht="15" x14ac:dyDescent="0.25">
      <c r="A588">
        <v>21</v>
      </c>
      <c r="B588" t="s">
        <v>25</v>
      </c>
      <c r="C588" s="2">
        <v>20.234999999999999</v>
      </c>
      <c r="D588" s="5">
        <v>3</v>
      </c>
      <c r="E588" s="7" t="s">
        <v>1</v>
      </c>
      <c r="F588" t="s">
        <v>23</v>
      </c>
      <c r="G588" s="16">
        <v>3861.2096499999998</v>
      </c>
      <c r="H588" s="2"/>
    </row>
    <row r="589" spans="1:8" ht="15" x14ac:dyDescent="0.25">
      <c r="A589">
        <v>34</v>
      </c>
      <c r="B589" t="s">
        <v>24</v>
      </c>
      <c r="C589" s="2">
        <v>30.21</v>
      </c>
      <c r="D589" s="5">
        <v>1</v>
      </c>
      <c r="E589" s="7" t="s">
        <v>0</v>
      </c>
      <c r="F589" t="s">
        <v>22</v>
      </c>
      <c r="G589" s="16">
        <v>43943.876100000001</v>
      </c>
      <c r="H589" s="2"/>
    </row>
    <row r="590" spans="1:8" ht="15" x14ac:dyDescent="0.25">
      <c r="A590">
        <v>61</v>
      </c>
      <c r="B590" t="s">
        <v>24</v>
      </c>
      <c r="C590" s="2">
        <v>35.909999999999997</v>
      </c>
      <c r="D590" s="5">
        <v>0</v>
      </c>
      <c r="E590" s="7" t="s">
        <v>1</v>
      </c>
      <c r="F590" t="s">
        <v>23</v>
      </c>
      <c r="G590" s="16">
        <v>13635.6379</v>
      </c>
      <c r="H590" s="2"/>
    </row>
    <row r="591" spans="1:8" ht="15" x14ac:dyDescent="0.25">
      <c r="A591">
        <v>38</v>
      </c>
      <c r="B591" t="s">
        <v>24</v>
      </c>
      <c r="C591" s="2">
        <v>30.69</v>
      </c>
      <c r="D591" s="5">
        <v>1</v>
      </c>
      <c r="E591" s="7" t="s">
        <v>1</v>
      </c>
      <c r="F591" t="s">
        <v>21</v>
      </c>
      <c r="G591" s="16">
        <v>5976.8311000000003</v>
      </c>
      <c r="H591" s="2"/>
    </row>
    <row r="592" spans="1:8" ht="15" x14ac:dyDescent="0.25">
      <c r="A592">
        <v>58</v>
      </c>
      <c r="B592" t="s">
        <v>24</v>
      </c>
      <c r="C592" s="2">
        <v>29</v>
      </c>
      <c r="D592" s="5">
        <v>0</v>
      </c>
      <c r="E592" s="7" t="s">
        <v>1</v>
      </c>
      <c r="F592" t="s">
        <v>20</v>
      </c>
      <c r="G592" s="16">
        <v>11842.441999999999</v>
      </c>
      <c r="H592" s="2"/>
    </row>
    <row r="593" spans="1:8" ht="15" x14ac:dyDescent="0.25">
      <c r="A593">
        <v>47</v>
      </c>
      <c r="B593" t="s">
        <v>25</v>
      </c>
      <c r="C593" s="2">
        <v>19.57</v>
      </c>
      <c r="D593" s="5">
        <v>1</v>
      </c>
      <c r="E593" s="7" t="s">
        <v>1</v>
      </c>
      <c r="F593" t="s">
        <v>22</v>
      </c>
      <c r="G593" s="16">
        <v>8428.0692999999992</v>
      </c>
      <c r="H593" s="2"/>
    </row>
    <row r="594" spans="1:8" ht="15" x14ac:dyDescent="0.25">
      <c r="A594">
        <v>20</v>
      </c>
      <c r="B594" t="s">
        <v>25</v>
      </c>
      <c r="C594" s="2">
        <v>31.13</v>
      </c>
      <c r="D594" s="5">
        <v>2</v>
      </c>
      <c r="E594" s="7" t="s">
        <v>1</v>
      </c>
      <c r="F594" t="s">
        <v>21</v>
      </c>
      <c r="G594" s="16">
        <v>2566.4706999999999</v>
      </c>
      <c r="H594" s="2"/>
    </row>
    <row r="595" spans="1:8" ht="15" x14ac:dyDescent="0.25">
      <c r="A595">
        <v>21</v>
      </c>
      <c r="B595" t="s">
        <v>24</v>
      </c>
      <c r="C595" s="2">
        <v>21.85</v>
      </c>
      <c r="D595" s="5">
        <v>1</v>
      </c>
      <c r="E595" s="7" t="s">
        <v>0</v>
      </c>
      <c r="F595" t="s">
        <v>23</v>
      </c>
      <c r="G595" s="16">
        <v>15359.104499999999</v>
      </c>
      <c r="H595" s="2"/>
    </row>
    <row r="596" spans="1:8" ht="15" x14ac:dyDescent="0.25">
      <c r="A596">
        <v>41</v>
      </c>
      <c r="B596" t="s">
        <v>25</v>
      </c>
      <c r="C596" s="2">
        <v>40.26</v>
      </c>
      <c r="D596" s="5">
        <v>0</v>
      </c>
      <c r="E596" s="7" t="s">
        <v>1</v>
      </c>
      <c r="F596" t="s">
        <v>21</v>
      </c>
      <c r="G596" s="16">
        <v>5709.1643999999997</v>
      </c>
      <c r="H596" s="2"/>
    </row>
    <row r="597" spans="1:8" ht="15" x14ac:dyDescent="0.25">
      <c r="A597">
        <v>46</v>
      </c>
      <c r="B597" t="s">
        <v>24</v>
      </c>
      <c r="C597" s="2">
        <v>33.725000000000001</v>
      </c>
      <c r="D597" s="5">
        <v>1</v>
      </c>
      <c r="E597" s="7" t="s">
        <v>1</v>
      </c>
      <c r="F597" t="s">
        <v>23</v>
      </c>
      <c r="G597" s="16">
        <v>8823.9857499999998</v>
      </c>
      <c r="H597" s="2"/>
    </row>
    <row r="598" spans="1:8" ht="15" x14ac:dyDescent="0.25">
      <c r="A598">
        <v>42</v>
      </c>
      <c r="B598" t="s">
        <v>24</v>
      </c>
      <c r="C598" s="2">
        <v>29.48</v>
      </c>
      <c r="D598" s="5">
        <v>2</v>
      </c>
      <c r="E598" s="7" t="s">
        <v>1</v>
      </c>
      <c r="F598" t="s">
        <v>21</v>
      </c>
      <c r="G598" s="16">
        <v>7640.3091999999997</v>
      </c>
      <c r="H598" s="2"/>
    </row>
    <row r="599" spans="1:8" ht="15" x14ac:dyDescent="0.25">
      <c r="A599">
        <v>34</v>
      </c>
      <c r="B599" t="s">
        <v>24</v>
      </c>
      <c r="C599" s="2">
        <v>33.25</v>
      </c>
      <c r="D599" s="5">
        <v>1</v>
      </c>
      <c r="E599" s="7" t="s">
        <v>1</v>
      </c>
      <c r="F599" t="s">
        <v>23</v>
      </c>
      <c r="G599" s="16">
        <v>5594.8455000000004</v>
      </c>
      <c r="H599" s="2"/>
    </row>
    <row r="600" spans="1:8" ht="15" x14ac:dyDescent="0.25">
      <c r="A600">
        <v>43</v>
      </c>
      <c r="B600" t="s">
        <v>25</v>
      </c>
      <c r="C600" s="2">
        <v>32.6</v>
      </c>
      <c r="D600" s="5">
        <v>2</v>
      </c>
      <c r="E600" s="7" t="s">
        <v>1</v>
      </c>
      <c r="F600" t="s">
        <v>20</v>
      </c>
      <c r="G600" s="16">
        <v>7441.5010000000002</v>
      </c>
      <c r="H600" s="2"/>
    </row>
    <row r="601" spans="1:8" ht="15" x14ac:dyDescent="0.25">
      <c r="A601">
        <v>52</v>
      </c>
      <c r="B601" t="s">
        <v>24</v>
      </c>
      <c r="C601" s="2">
        <v>37.524999999999999</v>
      </c>
      <c r="D601" s="5">
        <v>2</v>
      </c>
      <c r="E601" s="7" t="s">
        <v>1</v>
      </c>
      <c r="F601" t="s">
        <v>22</v>
      </c>
      <c r="G601" s="16">
        <v>33471.971890000001</v>
      </c>
      <c r="H601" s="2"/>
    </row>
    <row r="602" spans="1:8" ht="15" x14ac:dyDescent="0.25">
      <c r="A602">
        <v>18</v>
      </c>
      <c r="B602" t="s">
        <v>24</v>
      </c>
      <c r="C602" s="2">
        <v>39.159999999999997</v>
      </c>
      <c r="D602" s="5">
        <v>0</v>
      </c>
      <c r="E602" s="7" t="s">
        <v>1</v>
      </c>
      <c r="F602" t="s">
        <v>21</v>
      </c>
      <c r="G602" s="16">
        <v>1633.0444</v>
      </c>
      <c r="H602" s="2"/>
    </row>
    <row r="603" spans="1:8" ht="15" x14ac:dyDescent="0.25">
      <c r="A603">
        <v>51</v>
      </c>
      <c r="B603" t="s">
        <v>25</v>
      </c>
      <c r="C603" s="2">
        <v>31.635000000000002</v>
      </c>
      <c r="D603" s="5">
        <v>0</v>
      </c>
      <c r="E603" s="7" t="s">
        <v>1</v>
      </c>
      <c r="F603" t="s">
        <v>22</v>
      </c>
      <c r="G603" s="16">
        <v>9174.1356500000002</v>
      </c>
      <c r="H603" s="2"/>
    </row>
    <row r="604" spans="1:8" ht="15" x14ac:dyDescent="0.25">
      <c r="A604">
        <v>56</v>
      </c>
      <c r="B604" t="s">
        <v>24</v>
      </c>
      <c r="C604" s="2">
        <v>25.3</v>
      </c>
      <c r="D604" s="5">
        <v>0</v>
      </c>
      <c r="E604" s="7" t="s">
        <v>1</v>
      </c>
      <c r="F604" t="s">
        <v>20</v>
      </c>
      <c r="G604" s="16">
        <v>11070.535</v>
      </c>
      <c r="H604" s="2"/>
    </row>
    <row r="605" spans="1:8" ht="15" x14ac:dyDescent="0.25">
      <c r="A605">
        <v>64</v>
      </c>
      <c r="B605" t="s">
        <v>24</v>
      </c>
      <c r="C605" s="2">
        <v>39.049999999999997</v>
      </c>
      <c r="D605" s="5">
        <v>3</v>
      </c>
      <c r="E605" s="7" t="s">
        <v>1</v>
      </c>
      <c r="F605" t="s">
        <v>21</v>
      </c>
      <c r="G605" s="16">
        <v>16085.127500000001</v>
      </c>
      <c r="H605" s="2"/>
    </row>
    <row r="606" spans="1:8" ht="15" x14ac:dyDescent="0.25">
      <c r="A606">
        <v>19</v>
      </c>
      <c r="B606" t="s">
        <v>24</v>
      </c>
      <c r="C606" s="2">
        <v>28.31</v>
      </c>
      <c r="D606" s="5">
        <v>0</v>
      </c>
      <c r="E606" s="7" t="s">
        <v>0</v>
      </c>
      <c r="F606" t="s">
        <v>22</v>
      </c>
      <c r="G606" s="16">
        <v>17468.983899999999</v>
      </c>
      <c r="H606" s="2"/>
    </row>
    <row r="607" spans="1:8" ht="15" x14ac:dyDescent="0.25">
      <c r="A607">
        <v>51</v>
      </c>
      <c r="B607" t="s">
        <v>24</v>
      </c>
      <c r="C607" s="2">
        <v>34.1</v>
      </c>
      <c r="D607" s="5">
        <v>0</v>
      </c>
      <c r="E607" s="7" t="s">
        <v>1</v>
      </c>
      <c r="F607" t="s">
        <v>21</v>
      </c>
      <c r="G607" s="16">
        <v>9283.5619999999999</v>
      </c>
      <c r="H607" s="2"/>
    </row>
    <row r="608" spans="1:8" ht="15" x14ac:dyDescent="0.25">
      <c r="A608">
        <v>27</v>
      </c>
      <c r="B608" t="s">
        <v>24</v>
      </c>
      <c r="C608" s="2">
        <v>25.175000000000001</v>
      </c>
      <c r="D608" s="5">
        <v>0</v>
      </c>
      <c r="E608" s="7" t="s">
        <v>1</v>
      </c>
      <c r="F608" t="s">
        <v>23</v>
      </c>
      <c r="G608" s="16">
        <v>3558.6202499999999</v>
      </c>
      <c r="H608" s="2"/>
    </row>
    <row r="609" spans="1:8" ht="15" x14ac:dyDescent="0.25">
      <c r="A609">
        <v>59</v>
      </c>
      <c r="B609" t="s">
        <v>24</v>
      </c>
      <c r="C609" s="2">
        <v>23.655000000000001</v>
      </c>
      <c r="D609" s="5">
        <v>0</v>
      </c>
      <c r="E609" s="7" t="s">
        <v>0</v>
      </c>
      <c r="F609" t="s">
        <v>22</v>
      </c>
      <c r="G609" s="16">
        <v>25678.778450000002</v>
      </c>
      <c r="H609" s="2"/>
    </row>
    <row r="610" spans="1:8" ht="15" x14ac:dyDescent="0.25">
      <c r="A610">
        <v>28</v>
      </c>
      <c r="B610" t="s">
        <v>25</v>
      </c>
      <c r="C610" s="2">
        <v>26.98</v>
      </c>
      <c r="D610" s="5">
        <v>2</v>
      </c>
      <c r="E610" s="7" t="s">
        <v>1</v>
      </c>
      <c r="F610" t="s">
        <v>23</v>
      </c>
      <c r="G610" s="16">
        <v>4435.0941999999995</v>
      </c>
      <c r="H610" s="2"/>
    </row>
    <row r="611" spans="1:8" ht="15" x14ac:dyDescent="0.25">
      <c r="A611">
        <v>30</v>
      </c>
      <c r="B611" t="s">
        <v>25</v>
      </c>
      <c r="C611" s="2">
        <v>37.799999999999997</v>
      </c>
      <c r="D611" s="5">
        <v>2</v>
      </c>
      <c r="E611" s="7" t="s">
        <v>0</v>
      </c>
      <c r="F611" t="s">
        <v>20</v>
      </c>
      <c r="G611" s="16">
        <v>39241.442000000003</v>
      </c>
      <c r="H611" s="2"/>
    </row>
    <row r="612" spans="1:8" ht="15" x14ac:dyDescent="0.25">
      <c r="A612">
        <v>47</v>
      </c>
      <c r="B612" t="s">
        <v>24</v>
      </c>
      <c r="C612" s="2">
        <v>29.37</v>
      </c>
      <c r="D612" s="5">
        <v>1</v>
      </c>
      <c r="E612" s="7" t="s">
        <v>1</v>
      </c>
      <c r="F612" t="s">
        <v>21</v>
      </c>
      <c r="G612" s="16">
        <v>8547.6913000000004</v>
      </c>
      <c r="H612" s="2"/>
    </row>
    <row r="613" spans="1:8" ht="15" x14ac:dyDescent="0.25">
      <c r="A613">
        <v>38</v>
      </c>
      <c r="B613" t="s">
        <v>24</v>
      </c>
      <c r="C613" s="2">
        <v>34.799999999999997</v>
      </c>
      <c r="D613" s="5">
        <v>2</v>
      </c>
      <c r="E613" s="7" t="s">
        <v>1</v>
      </c>
      <c r="F613" t="s">
        <v>20</v>
      </c>
      <c r="G613" s="16">
        <v>6571.5439999999999</v>
      </c>
      <c r="H613" s="2"/>
    </row>
    <row r="614" spans="1:8" ht="15" x14ac:dyDescent="0.25">
      <c r="A614">
        <v>18</v>
      </c>
      <c r="B614" t="s">
        <v>24</v>
      </c>
      <c r="C614" s="2">
        <v>33.155000000000001</v>
      </c>
      <c r="D614" s="5">
        <v>0</v>
      </c>
      <c r="E614" s="7" t="s">
        <v>1</v>
      </c>
      <c r="F614" t="s">
        <v>23</v>
      </c>
      <c r="G614" s="16">
        <v>2207.6974500000001</v>
      </c>
      <c r="H614" s="2"/>
    </row>
    <row r="615" spans="1:8" ht="15" x14ac:dyDescent="0.25">
      <c r="A615">
        <v>34</v>
      </c>
      <c r="B615" t="s">
        <v>24</v>
      </c>
      <c r="C615" s="2">
        <v>19</v>
      </c>
      <c r="D615" s="5">
        <v>3</v>
      </c>
      <c r="E615" s="7" t="s">
        <v>1</v>
      </c>
      <c r="F615" t="s">
        <v>23</v>
      </c>
      <c r="G615" s="16">
        <v>6753.0379999999996</v>
      </c>
      <c r="H615" s="2"/>
    </row>
    <row r="616" spans="1:8" ht="15" x14ac:dyDescent="0.25">
      <c r="A616">
        <v>20</v>
      </c>
      <c r="B616" t="s">
        <v>24</v>
      </c>
      <c r="C616" s="2">
        <v>33</v>
      </c>
      <c r="D616" s="5">
        <v>0</v>
      </c>
      <c r="E616" s="7" t="s">
        <v>1</v>
      </c>
      <c r="F616" t="s">
        <v>21</v>
      </c>
      <c r="G616" s="16">
        <v>1880.07</v>
      </c>
      <c r="H616" s="2"/>
    </row>
    <row r="617" spans="1:8" ht="15" x14ac:dyDescent="0.25">
      <c r="A617">
        <v>47</v>
      </c>
      <c r="B617" t="s">
        <v>24</v>
      </c>
      <c r="C617" s="2">
        <v>36.630000000000003</v>
      </c>
      <c r="D617" s="5">
        <v>1</v>
      </c>
      <c r="E617" s="7" t="s">
        <v>0</v>
      </c>
      <c r="F617" t="s">
        <v>21</v>
      </c>
      <c r="G617" s="16">
        <v>42969.852700000003</v>
      </c>
      <c r="H617" s="2"/>
    </row>
    <row r="618" spans="1:8" ht="15" x14ac:dyDescent="0.25">
      <c r="A618">
        <v>56</v>
      </c>
      <c r="B618" t="s">
        <v>24</v>
      </c>
      <c r="C618" s="2">
        <v>28.594999999999999</v>
      </c>
      <c r="D618" s="5">
        <v>0</v>
      </c>
      <c r="E618" s="7" t="s">
        <v>1</v>
      </c>
      <c r="F618" t="s">
        <v>23</v>
      </c>
      <c r="G618" s="16">
        <v>11658.11505</v>
      </c>
      <c r="H618" s="2"/>
    </row>
    <row r="619" spans="1:8" ht="15" x14ac:dyDescent="0.25">
      <c r="A619">
        <v>49</v>
      </c>
      <c r="B619" t="s">
        <v>25</v>
      </c>
      <c r="C619" s="2">
        <v>25.6</v>
      </c>
      <c r="D619" s="5">
        <v>2</v>
      </c>
      <c r="E619" s="7" t="s">
        <v>0</v>
      </c>
      <c r="F619" t="s">
        <v>20</v>
      </c>
      <c r="G619" s="16">
        <v>23306.546999999999</v>
      </c>
      <c r="H619" s="2"/>
    </row>
    <row r="620" spans="1:8" ht="15" x14ac:dyDescent="0.25">
      <c r="A620">
        <v>19</v>
      </c>
      <c r="B620" t="s">
        <v>24</v>
      </c>
      <c r="C620" s="2">
        <v>33.11</v>
      </c>
      <c r="D620" s="5">
        <v>0</v>
      </c>
      <c r="E620" s="7" t="s">
        <v>0</v>
      </c>
      <c r="F620" t="s">
        <v>21</v>
      </c>
      <c r="G620" s="16">
        <v>34439.855900000002</v>
      </c>
      <c r="H620" s="2"/>
    </row>
    <row r="621" spans="1:8" ht="15" x14ac:dyDescent="0.25">
      <c r="A621">
        <v>55</v>
      </c>
      <c r="B621" t="s">
        <v>24</v>
      </c>
      <c r="C621" s="2">
        <v>37.1</v>
      </c>
      <c r="D621" s="5">
        <v>0</v>
      </c>
      <c r="E621" s="7" t="s">
        <v>1</v>
      </c>
      <c r="F621" t="s">
        <v>20</v>
      </c>
      <c r="G621" s="16">
        <v>10713.644</v>
      </c>
      <c r="H621" s="2"/>
    </row>
    <row r="622" spans="1:8" ht="15" x14ac:dyDescent="0.25">
      <c r="A622">
        <v>30</v>
      </c>
      <c r="B622" t="s">
        <v>25</v>
      </c>
      <c r="C622" s="2">
        <v>31.4</v>
      </c>
      <c r="D622" s="5">
        <v>1</v>
      </c>
      <c r="E622" s="7" t="s">
        <v>1</v>
      </c>
      <c r="F622" t="s">
        <v>20</v>
      </c>
      <c r="G622" s="16">
        <v>3659.346</v>
      </c>
      <c r="H622" s="2"/>
    </row>
    <row r="623" spans="1:8" ht="15" x14ac:dyDescent="0.25">
      <c r="A623">
        <v>37</v>
      </c>
      <c r="B623" t="s">
        <v>25</v>
      </c>
      <c r="C623" s="2">
        <v>34.1</v>
      </c>
      <c r="D623" s="5">
        <v>4</v>
      </c>
      <c r="E623" s="7" t="s">
        <v>0</v>
      </c>
      <c r="F623" t="s">
        <v>20</v>
      </c>
      <c r="G623" s="16">
        <v>40182.245999999999</v>
      </c>
      <c r="H623" s="2"/>
    </row>
    <row r="624" spans="1:8" ht="15" x14ac:dyDescent="0.25">
      <c r="A624">
        <v>49</v>
      </c>
      <c r="B624" t="s">
        <v>24</v>
      </c>
      <c r="C624" s="2">
        <v>21.3</v>
      </c>
      <c r="D624" s="5">
        <v>1</v>
      </c>
      <c r="E624" s="7" t="s">
        <v>1</v>
      </c>
      <c r="F624" t="s">
        <v>20</v>
      </c>
      <c r="G624" s="16">
        <v>9182.17</v>
      </c>
      <c r="H624" s="2"/>
    </row>
    <row r="625" spans="1:8" ht="15" x14ac:dyDescent="0.25">
      <c r="A625">
        <v>18</v>
      </c>
      <c r="B625" t="s">
        <v>25</v>
      </c>
      <c r="C625" s="2">
        <v>33.534999999999997</v>
      </c>
      <c r="D625" s="5">
        <v>0</v>
      </c>
      <c r="E625" s="7" t="s">
        <v>0</v>
      </c>
      <c r="F625" t="s">
        <v>23</v>
      </c>
      <c r="G625" s="16">
        <v>34617.840649999998</v>
      </c>
      <c r="H625" s="2"/>
    </row>
    <row r="626" spans="1:8" ht="15" x14ac:dyDescent="0.25">
      <c r="A626">
        <v>59</v>
      </c>
      <c r="B626" t="s">
        <v>25</v>
      </c>
      <c r="C626" s="2">
        <v>28.785</v>
      </c>
      <c r="D626" s="5">
        <v>0</v>
      </c>
      <c r="E626" s="7" t="s">
        <v>1</v>
      </c>
      <c r="F626" t="s">
        <v>22</v>
      </c>
      <c r="G626" s="16">
        <v>12129.614149999999</v>
      </c>
      <c r="H626" s="2"/>
    </row>
    <row r="627" spans="1:8" ht="15" x14ac:dyDescent="0.25">
      <c r="A627">
        <v>29</v>
      </c>
      <c r="B627" t="s">
        <v>24</v>
      </c>
      <c r="C627" s="2">
        <v>26.03</v>
      </c>
      <c r="D627" s="5">
        <v>0</v>
      </c>
      <c r="E627" s="7" t="s">
        <v>1</v>
      </c>
      <c r="F627" t="s">
        <v>22</v>
      </c>
      <c r="G627" s="16">
        <v>3736.4647</v>
      </c>
      <c r="H627" s="2"/>
    </row>
    <row r="628" spans="1:8" ht="15" x14ac:dyDescent="0.25">
      <c r="A628">
        <v>36</v>
      </c>
      <c r="B628" t="s">
        <v>25</v>
      </c>
      <c r="C628" s="2">
        <v>28.88</v>
      </c>
      <c r="D628" s="5">
        <v>3</v>
      </c>
      <c r="E628" s="7" t="s">
        <v>1</v>
      </c>
      <c r="F628" t="s">
        <v>23</v>
      </c>
      <c r="G628" s="16">
        <v>6748.5911999999998</v>
      </c>
      <c r="H628" s="2"/>
    </row>
    <row r="629" spans="1:8" ht="15" x14ac:dyDescent="0.25">
      <c r="A629">
        <v>33</v>
      </c>
      <c r="B629" t="s">
        <v>25</v>
      </c>
      <c r="C629" s="2">
        <v>42.46</v>
      </c>
      <c r="D629" s="5">
        <v>1</v>
      </c>
      <c r="E629" s="7" t="s">
        <v>1</v>
      </c>
      <c r="F629" t="s">
        <v>21</v>
      </c>
      <c r="G629" s="16">
        <v>11326.71487</v>
      </c>
      <c r="H629" s="2"/>
    </row>
    <row r="630" spans="1:8" ht="15" x14ac:dyDescent="0.25">
      <c r="A630">
        <v>58</v>
      </c>
      <c r="B630" t="s">
        <v>25</v>
      </c>
      <c r="C630" s="2">
        <v>38</v>
      </c>
      <c r="D630" s="5">
        <v>0</v>
      </c>
      <c r="E630" s="7" t="s">
        <v>1</v>
      </c>
      <c r="F630" t="s">
        <v>20</v>
      </c>
      <c r="G630" s="16">
        <v>11365.951999999999</v>
      </c>
      <c r="H630" s="2"/>
    </row>
    <row r="631" spans="1:8" ht="15" x14ac:dyDescent="0.25">
      <c r="A631">
        <v>44</v>
      </c>
      <c r="B631" t="s">
        <v>24</v>
      </c>
      <c r="C631" s="2">
        <v>38.950000000000003</v>
      </c>
      <c r="D631" s="5">
        <v>0</v>
      </c>
      <c r="E631" s="7" t="s">
        <v>0</v>
      </c>
      <c r="F631" t="s">
        <v>22</v>
      </c>
      <c r="G631" s="16">
        <v>42983.458500000001</v>
      </c>
      <c r="H631" s="2"/>
    </row>
    <row r="632" spans="1:8" ht="15" x14ac:dyDescent="0.25">
      <c r="A632">
        <v>53</v>
      </c>
      <c r="B632" t="s">
        <v>25</v>
      </c>
      <c r="C632" s="2">
        <v>36.1</v>
      </c>
      <c r="D632" s="5">
        <v>1</v>
      </c>
      <c r="E632" s="7" t="s">
        <v>1</v>
      </c>
      <c r="F632" t="s">
        <v>20</v>
      </c>
      <c r="G632" s="16">
        <v>10085.846</v>
      </c>
      <c r="H632" s="2"/>
    </row>
    <row r="633" spans="1:8" ht="15" x14ac:dyDescent="0.25">
      <c r="A633">
        <v>24</v>
      </c>
      <c r="B633" t="s">
        <v>25</v>
      </c>
      <c r="C633" s="2">
        <v>29.3</v>
      </c>
      <c r="D633" s="5">
        <v>0</v>
      </c>
      <c r="E633" s="7" t="s">
        <v>1</v>
      </c>
      <c r="F633" t="s">
        <v>20</v>
      </c>
      <c r="G633" s="16">
        <v>1977.8150000000001</v>
      </c>
      <c r="H633" s="2"/>
    </row>
    <row r="634" spans="1:8" ht="15" x14ac:dyDescent="0.25">
      <c r="A634">
        <v>29</v>
      </c>
      <c r="B634" t="s">
        <v>24</v>
      </c>
      <c r="C634" s="2">
        <v>35.53</v>
      </c>
      <c r="D634" s="5">
        <v>0</v>
      </c>
      <c r="E634" s="7" t="s">
        <v>1</v>
      </c>
      <c r="F634" t="s">
        <v>21</v>
      </c>
      <c r="G634" s="16">
        <v>3366.6696999999999</v>
      </c>
      <c r="H634" s="2"/>
    </row>
    <row r="635" spans="1:8" ht="15" x14ac:dyDescent="0.25">
      <c r="A635">
        <v>40</v>
      </c>
      <c r="B635" t="s">
        <v>25</v>
      </c>
      <c r="C635" s="2">
        <v>22.704999999999998</v>
      </c>
      <c r="D635" s="5">
        <v>2</v>
      </c>
      <c r="E635" s="7" t="s">
        <v>1</v>
      </c>
      <c r="F635" t="s">
        <v>23</v>
      </c>
      <c r="G635" s="16">
        <v>7173.35995</v>
      </c>
      <c r="H635" s="2"/>
    </row>
    <row r="636" spans="1:8" ht="15" x14ac:dyDescent="0.25">
      <c r="A636">
        <v>51</v>
      </c>
      <c r="B636" t="s">
        <v>25</v>
      </c>
      <c r="C636" s="2">
        <v>39.700000000000003</v>
      </c>
      <c r="D636" s="5">
        <v>1</v>
      </c>
      <c r="E636" s="7" t="s">
        <v>1</v>
      </c>
      <c r="F636" t="s">
        <v>20</v>
      </c>
      <c r="G636" s="16">
        <v>9391.3459999999995</v>
      </c>
      <c r="H636" s="2"/>
    </row>
    <row r="637" spans="1:8" ht="15" x14ac:dyDescent="0.25">
      <c r="A637">
        <v>64</v>
      </c>
      <c r="B637" t="s">
        <v>25</v>
      </c>
      <c r="C637" s="2">
        <v>38.19</v>
      </c>
      <c r="D637" s="5">
        <v>0</v>
      </c>
      <c r="E637" s="7" t="s">
        <v>1</v>
      </c>
      <c r="F637" t="s">
        <v>23</v>
      </c>
      <c r="G637" s="16">
        <v>14410.9321</v>
      </c>
      <c r="H637" s="2"/>
    </row>
    <row r="638" spans="1:8" ht="15" x14ac:dyDescent="0.25">
      <c r="A638">
        <v>19</v>
      </c>
      <c r="B638" t="s">
        <v>24</v>
      </c>
      <c r="C638" s="2">
        <v>24.51</v>
      </c>
      <c r="D638" s="5">
        <v>1</v>
      </c>
      <c r="E638" s="7" t="s">
        <v>1</v>
      </c>
      <c r="F638" t="s">
        <v>22</v>
      </c>
      <c r="G638" s="16">
        <v>2709.1118999999999</v>
      </c>
      <c r="H638" s="2"/>
    </row>
    <row r="639" spans="1:8" ht="15" x14ac:dyDescent="0.25">
      <c r="A639">
        <v>35</v>
      </c>
      <c r="B639" t="s">
        <v>24</v>
      </c>
      <c r="C639" s="2">
        <v>38.094999999999999</v>
      </c>
      <c r="D639" s="5">
        <v>2</v>
      </c>
      <c r="E639" s="7" t="s">
        <v>1</v>
      </c>
      <c r="F639" t="s">
        <v>23</v>
      </c>
      <c r="G639" s="16">
        <v>24915.046259999999</v>
      </c>
      <c r="H639" s="2"/>
    </row>
    <row r="640" spans="1:8" ht="15" x14ac:dyDescent="0.25">
      <c r="A640">
        <v>39</v>
      </c>
      <c r="B640" t="s">
        <v>25</v>
      </c>
      <c r="C640" s="2">
        <v>26.41</v>
      </c>
      <c r="D640" s="5">
        <v>0</v>
      </c>
      <c r="E640" s="7" t="s">
        <v>0</v>
      </c>
      <c r="F640" t="s">
        <v>23</v>
      </c>
      <c r="G640" s="16">
        <v>20149.322899999999</v>
      </c>
      <c r="H640" s="2"/>
    </row>
    <row r="641" spans="1:8" ht="15" x14ac:dyDescent="0.25">
      <c r="A641">
        <v>56</v>
      </c>
      <c r="B641" t="s">
        <v>25</v>
      </c>
      <c r="C641" s="2">
        <v>33.659999999999997</v>
      </c>
      <c r="D641" s="5">
        <v>4</v>
      </c>
      <c r="E641" s="7" t="s">
        <v>1</v>
      </c>
      <c r="F641" t="s">
        <v>21</v>
      </c>
      <c r="G641" s="16">
        <v>12949.1554</v>
      </c>
      <c r="H641" s="2"/>
    </row>
    <row r="642" spans="1:8" ht="15" x14ac:dyDescent="0.25">
      <c r="A642">
        <v>33</v>
      </c>
      <c r="B642" t="s">
        <v>25</v>
      </c>
      <c r="C642" s="2">
        <v>42.4</v>
      </c>
      <c r="D642" s="5">
        <v>5</v>
      </c>
      <c r="E642" s="7" t="s">
        <v>1</v>
      </c>
      <c r="F642" t="s">
        <v>20</v>
      </c>
      <c r="G642" s="16">
        <v>6666.2430000000004</v>
      </c>
      <c r="H642" s="2"/>
    </row>
    <row r="643" spans="1:8" ht="15" x14ac:dyDescent="0.25">
      <c r="A643">
        <v>42</v>
      </c>
      <c r="B643" t="s">
        <v>25</v>
      </c>
      <c r="C643" s="2">
        <v>28.31</v>
      </c>
      <c r="D643" s="5">
        <v>3</v>
      </c>
      <c r="E643" s="7" t="s">
        <v>0</v>
      </c>
      <c r="F643" t="s">
        <v>22</v>
      </c>
      <c r="G643" s="16">
        <v>32787.458590000002</v>
      </c>
      <c r="H643" s="2"/>
    </row>
    <row r="644" spans="1:8" ht="15" x14ac:dyDescent="0.25">
      <c r="A644">
        <v>61</v>
      </c>
      <c r="B644" t="s">
        <v>25</v>
      </c>
      <c r="C644" s="2">
        <v>33.914999999999999</v>
      </c>
      <c r="D644" s="5">
        <v>0</v>
      </c>
      <c r="E644" s="7" t="s">
        <v>1</v>
      </c>
      <c r="F644" t="s">
        <v>23</v>
      </c>
      <c r="G644" s="16">
        <v>13143.86485</v>
      </c>
      <c r="H644" s="2"/>
    </row>
    <row r="645" spans="1:8" ht="15" x14ac:dyDescent="0.25">
      <c r="A645">
        <v>23</v>
      </c>
      <c r="B645" t="s">
        <v>24</v>
      </c>
      <c r="C645" s="2">
        <v>34.96</v>
      </c>
      <c r="D645" s="5">
        <v>3</v>
      </c>
      <c r="E645" s="7" t="s">
        <v>1</v>
      </c>
      <c r="F645" t="s">
        <v>22</v>
      </c>
      <c r="G645" s="16">
        <v>4466.6214</v>
      </c>
      <c r="H645" s="2"/>
    </row>
    <row r="646" spans="1:8" ht="15" x14ac:dyDescent="0.25">
      <c r="A646">
        <v>43</v>
      </c>
      <c r="B646" t="s">
        <v>25</v>
      </c>
      <c r="C646" s="2">
        <v>35.31</v>
      </c>
      <c r="D646" s="5">
        <v>2</v>
      </c>
      <c r="E646" s="7" t="s">
        <v>1</v>
      </c>
      <c r="F646" t="s">
        <v>21</v>
      </c>
      <c r="G646" s="16">
        <v>18806.145469999999</v>
      </c>
      <c r="H646" s="2"/>
    </row>
    <row r="647" spans="1:8" ht="15" x14ac:dyDescent="0.25">
      <c r="A647">
        <v>48</v>
      </c>
      <c r="B647" t="s">
        <v>25</v>
      </c>
      <c r="C647" s="2">
        <v>30.78</v>
      </c>
      <c r="D647" s="5">
        <v>3</v>
      </c>
      <c r="E647" s="7" t="s">
        <v>1</v>
      </c>
      <c r="F647" t="s">
        <v>23</v>
      </c>
      <c r="G647" s="16">
        <v>10141.136200000001</v>
      </c>
      <c r="H647" s="2"/>
    </row>
    <row r="648" spans="1:8" ht="15" x14ac:dyDescent="0.25">
      <c r="A648">
        <v>39</v>
      </c>
      <c r="B648" t="s">
        <v>25</v>
      </c>
      <c r="C648" s="2">
        <v>26.22</v>
      </c>
      <c r="D648" s="5">
        <v>1</v>
      </c>
      <c r="E648" s="7" t="s">
        <v>1</v>
      </c>
      <c r="F648" t="s">
        <v>22</v>
      </c>
      <c r="G648" s="16">
        <v>6123.5688</v>
      </c>
      <c r="H648" s="2"/>
    </row>
    <row r="649" spans="1:8" ht="15" x14ac:dyDescent="0.25">
      <c r="A649">
        <v>40</v>
      </c>
      <c r="B649" t="s">
        <v>24</v>
      </c>
      <c r="C649" s="2">
        <v>23.37</v>
      </c>
      <c r="D649" s="5">
        <v>3</v>
      </c>
      <c r="E649" s="7" t="s">
        <v>1</v>
      </c>
      <c r="F649" t="s">
        <v>23</v>
      </c>
      <c r="G649" s="16">
        <v>8252.2842999999993</v>
      </c>
      <c r="H649" s="2"/>
    </row>
    <row r="650" spans="1:8" ht="15" x14ac:dyDescent="0.25">
      <c r="A650">
        <v>18</v>
      </c>
      <c r="B650" t="s">
        <v>25</v>
      </c>
      <c r="C650" s="2">
        <v>28.5</v>
      </c>
      <c r="D650" s="5">
        <v>0</v>
      </c>
      <c r="E650" s="7" t="s">
        <v>1</v>
      </c>
      <c r="F650" t="s">
        <v>23</v>
      </c>
      <c r="G650" s="16">
        <v>1712.2270000000001</v>
      </c>
      <c r="H650" s="2"/>
    </row>
    <row r="651" spans="1:8" ht="15" x14ac:dyDescent="0.25">
      <c r="A651">
        <v>58</v>
      </c>
      <c r="B651" t="s">
        <v>24</v>
      </c>
      <c r="C651" s="2">
        <v>32.965000000000003</v>
      </c>
      <c r="D651" s="5">
        <v>0</v>
      </c>
      <c r="E651" s="7" t="s">
        <v>1</v>
      </c>
      <c r="F651" t="s">
        <v>23</v>
      </c>
      <c r="G651" s="16">
        <v>12430.95335</v>
      </c>
      <c r="H651" s="2"/>
    </row>
    <row r="652" spans="1:8" ht="15" x14ac:dyDescent="0.25">
      <c r="A652">
        <v>49</v>
      </c>
      <c r="B652" t="s">
        <v>24</v>
      </c>
      <c r="C652" s="2">
        <v>42.68</v>
      </c>
      <c r="D652" s="5">
        <v>2</v>
      </c>
      <c r="E652" s="7" t="s">
        <v>1</v>
      </c>
      <c r="F652" t="s">
        <v>21</v>
      </c>
      <c r="G652" s="16">
        <v>9800.8881999999994</v>
      </c>
      <c r="H652" s="2"/>
    </row>
    <row r="653" spans="1:8" ht="15" x14ac:dyDescent="0.25">
      <c r="A653">
        <v>53</v>
      </c>
      <c r="B653" t="s">
        <v>24</v>
      </c>
      <c r="C653" s="2">
        <v>39.6</v>
      </c>
      <c r="D653" s="5">
        <v>1</v>
      </c>
      <c r="E653" s="7" t="s">
        <v>1</v>
      </c>
      <c r="F653" t="s">
        <v>21</v>
      </c>
      <c r="G653" s="16">
        <v>10579.710999999999</v>
      </c>
      <c r="H653" s="2"/>
    </row>
    <row r="654" spans="1:8" ht="15" x14ac:dyDescent="0.25">
      <c r="A654">
        <v>48</v>
      </c>
      <c r="B654" t="s">
        <v>24</v>
      </c>
      <c r="C654" s="2">
        <v>31.13</v>
      </c>
      <c r="D654" s="5">
        <v>0</v>
      </c>
      <c r="E654" s="7" t="s">
        <v>1</v>
      </c>
      <c r="F654" t="s">
        <v>21</v>
      </c>
      <c r="G654" s="16">
        <v>8280.6226999999999</v>
      </c>
      <c r="H654" s="2"/>
    </row>
    <row r="655" spans="1:8" ht="15" x14ac:dyDescent="0.25">
      <c r="A655">
        <v>45</v>
      </c>
      <c r="B655" t="s">
        <v>24</v>
      </c>
      <c r="C655" s="2">
        <v>36.299999999999997</v>
      </c>
      <c r="D655" s="5">
        <v>2</v>
      </c>
      <c r="E655" s="7" t="s">
        <v>1</v>
      </c>
      <c r="F655" t="s">
        <v>21</v>
      </c>
      <c r="G655" s="16">
        <v>8527.5319999999992</v>
      </c>
      <c r="H655" s="2"/>
    </row>
    <row r="656" spans="1:8" ht="15" x14ac:dyDescent="0.25">
      <c r="A656">
        <v>59</v>
      </c>
      <c r="B656" t="s">
        <v>24</v>
      </c>
      <c r="C656" s="2">
        <v>35.200000000000003</v>
      </c>
      <c r="D656" s="5">
        <v>0</v>
      </c>
      <c r="E656" s="7" t="s">
        <v>1</v>
      </c>
      <c r="F656" t="s">
        <v>21</v>
      </c>
      <c r="G656" s="16">
        <v>12244.531000000001</v>
      </c>
      <c r="H656" s="2"/>
    </row>
    <row r="657" spans="1:8" ht="15" x14ac:dyDescent="0.25">
      <c r="A657">
        <v>52</v>
      </c>
      <c r="B657" t="s">
        <v>24</v>
      </c>
      <c r="C657" s="2">
        <v>25.3</v>
      </c>
      <c r="D657" s="5">
        <v>2</v>
      </c>
      <c r="E657" s="7" t="s">
        <v>0</v>
      </c>
      <c r="F657" t="s">
        <v>21</v>
      </c>
      <c r="G657" s="16">
        <v>24667.419000000002</v>
      </c>
      <c r="H657" s="2"/>
    </row>
    <row r="658" spans="1:8" ht="15" x14ac:dyDescent="0.25">
      <c r="A658">
        <v>26</v>
      </c>
      <c r="B658" t="s">
        <v>24</v>
      </c>
      <c r="C658" s="2">
        <v>42.4</v>
      </c>
      <c r="D658" s="5">
        <v>1</v>
      </c>
      <c r="E658" s="7" t="s">
        <v>1</v>
      </c>
      <c r="F658" t="s">
        <v>20</v>
      </c>
      <c r="G658" s="16">
        <v>3410.3240000000001</v>
      </c>
      <c r="H658" s="2"/>
    </row>
    <row r="659" spans="1:8" ht="15" x14ac:dyDescent="0.25">
      <c r="A659">
        <v>27</v>
      </c>
      <c r="B659" t="s">
        <v>25</v>
      </c>
      <c r="C659" s="2">
        <v>33.155000000000001</v>
      </c>
      <c r="D659" s="5">
        <v>2</v>
      </c>
      <c r="E659" s="7" t="s">
        <v>1</v>
      </c>
      <c r="F659" t="s">
        <v>22</v>
      </c>
      <c r="G659" s="16">
        <v>4058.71245</v>
      </c>
      <c r="H659" s="2"/>
    </row>
    <row r="660" spans="1:8" ht="15" x14ac:dyDescent="0.25">
      <c r="A660">
        <v>48</v>
      </c>
      <c r="B660" t="s">
        <v>24</v>
      </c>
      <c r="C660" s="2">
        <v>35.909999999999997</v>
      </c>
      <c r="D660" s="5">
        <v>1</v>
      </c>
      <c r="E660" s="7" t="s">
        <v>1</v>
      </c>
      <c r="F660" t="s">
        <v>23</v>
      </c>
      <c r="G660" s="16">
        <v>26392.260289999998</v>
      </c>
      <c r="H660" s="2"/>
    </row>
    <row r="661" spans="1:8" ht="15" x14ac:dyDescent="0.25">
      <c r="A661">
        <v>57</v>
      </c>
      <c r="B661" t="s">
        <v>24</v>
      </c>
      <c r="C661" s="2">
        <v>28.785</v>
      </c>
      <c r="D661" s="5">
        <v>4</v>
      </c>
      <c r="E661" s="7" t="s">
        <v>1</v>
      </c>
      <c r="F661" t="s">
        <v>23</v>
      </c>
      <c r="G661" s="16">
        <v>14394.398150000001</v>
      </c>
      <c r="H661" s="2"/>
    </row>
    <row r="662" spans="1:8" ht="15" x14ac:dyDescent="0.25">
      <c r="A662">
        <v>37</v>
      </c>
      <c r="B662" t="s">
        <v>25</v>
      </c>
      <c r="C662" s="2">
        <v>46.53</v>
      </c>
      <c r="D662" s="5">
        <v>3</v>
      </c>
      <c r="E662" s="7" t="s">
        <v>1</v>
      </c>
      <c r="F662" t="s">
        <v>21</v>
      </c>
      <c r="G662" s="16">
        <v>6435.6237000000001</v>
      </c>
      <c r="H662" s="2"/>
    </row>
    <row r="663" spans="1:8" ht="15" x14ac:dyDescent="0.25">
      <c r="A663">
        <v>57</v>
      </c>
      <c r="B663" t="s">
        <v>24</v>
      </c>
      <c r="C663" s="2">
        <v>23.98</v>
      </c>
      <c r="D663" s="5">
        <v>1</v>
      </c>
      <c r="E663" s="7" t="s">
        <v>1</v>
      </c>
      <c r="F663" t="s">
        <v>21</v>
      </c>
      <c r="G663" s="16">
        <v>22192.437109999999</v>
      </c>
      <c r="H663" s="2"/>
    </row>
    <row r="664" spans="1:8" ht="15" x14ac:dyDescent="0.25">
      <c r="A664">
        <v>32</v>
      </c>
      <c r="B664" t="s">
        <v>24</v>
      </c>
      <c r="C664" s="2">
        <v>31.54</v>
      </c>
      <c r="D664" s="5">
        <v>1</v>
      </c>
      <c r="E664" s="7" t="s">
        <v>1</v>
      </c>
      <c r="F664" t="s">
        <v>23</v>
      </c>
      <c r="G664" s="16">
        <v>5148.5526</v>
      </c>
      <c r="H664" s="2"/>
    </row>
    <row r="665" spans="1:8" ht="15" x14ac:dyDescent="0.25">
      <c r="A665">
        <v>18</v>
      </c>
      <c r="B665" t="s">
        <v>25</v>
      </c>
      <c r="C665" s="2">
        <v>33.659999999999997</v>
      </c>
      <c r="D665" s="5">
        <v>0</v>
      </c>
      <c r="E665" s="7" t="s">
        <v>1</v>
      </c>
      <c r="F665" t="s">
        <v>21</v>
      </c>
      <c r="G665" s="16">
        <v>1136.3994</v>
      </c>
      <c r="H665" s="2"/>
    </row>
    <row r="666" spans="1:8" ht="15" x14ac:dyDescent="0.25">
      <c r="A666">
        <v>64</v>
      </c>
      <c r="B666" t="s">
        <v>24</v>
      </c>
      <c r="C666" s="2">
        <v>22.99</v>
      </c>
      <c r="D666" s="5">
        <v>0</v>
      </c>
      <c r="E666" s="7" t="s">
        <v>0</v>
      </c>
      <c r="F666" t="s">
        <v>21</v>
      </c>
      <c r="G666" s="16">
        <v>27037.914100000002</v>
      </c>
      <c r="H666" s="2"/>
    </row>
    <row r="667" spans="1:8" ht="15" x14ac:dyDescent="0.25">
      <c r="A667">
        <v>43</v>
      </c>
      <c r="B667" t="s">
        <v>25</v>
      </c>
      <c r="C667" s="2">
        <v>38.06</v>
      </c>
      <c r="D667" s="5">
        <v>2</v>
      </c>
      <c r="E667" s="7" t="s">
        <v>0</v>
      </c>
      <c r="F667" t="s">
        <v>21</v>
      </c>
      <c r="G667" s="16">
        <v>42560.430399999997</v>
      </c>
      <c r="H667" s="2"/>
    </row>
    <row r="668" spans="1:8" ht="15" x14ac:dyDescent="0.25">
      <c r="A668">
        <v>49</v>
      </c>
      <c r="B668" t="s">
        <v>25</v>
      </c>
      <c r="C668" s="2">
        <v>28.7</v>
      </c>
      <c r="D668" s="5">
        <v>1</v>
      </c>
      <c r="E668" s="7" t="s">
        <v>1</v>
      </c>
      <c r="F668" t="s">
        <v>20</v>
      </c>
      <c r="G668" s="16">
        <v>8703.4560000000001</v>
      </c>
      <c r="H668" s="2"/>
    </row>
    <row r="669" spans="1:8" ht="15" x14ac:dyDescent="0.25">
      <c r="A669">
        <v>40</v>
      </c>
      <c r="B669" t="s">
        <v>24</v>
      </c>
      <c r="C669" s="2">
        <v>32.774999999999999</v>
      </c>
      <c r="D669" s="5">
        <v>2</v>
      </c>
      <c r="E669" s="7" t="s">
        <v>0</v>
      </c>
      <c r="F669" t="s">
        <v>22</v>
      </c>
      <c r="G669" s="16">
        <v>40003.332249999999</v>
      </c>
      <c r="H669" s="2"/>
    </row>
    <row r="670" spans="1:8" ht="15" x14ac:dyDescent="0.25">
      <c r="A670">
        <v>62</v>
      </c>
      <c r="B670" t="s">
        <v>25</v>
      </c>
      <c r="C670" s="2">
        <v>32.015000000000001</v>
      </c>
      <c r="D670" s="5">
        <v>0</v>
      </c>
      <c r="E670" s="7" t="s">
        <v>0</v>
      </c>
      <c r="F670" t="s">
        <v>23</v>
      </c>
      <c r="G670" s="16">
        <v>45710.207849999999</v>
      </c>
      <c r="H670" s="2"/>
    </row>
    <row r="671" spans="1:8" ht="15" x14ac:dyDescent="0.25">
      <c r="A671">
        <v>40</v>
      </c>
      <c r="B671" t="s">
        <v>24</v>
      </c>
      <c r="C671" s="2">
        <v>29.81</v>
      </c>
      <c r="D671" s="5">
        <v>1</v>
      </c>
      <c r="E671" s="7" t="s">
        <v>1</v>
      </c>
      <c r="F671" t="s">
        <v>21</v>
      </c>
      <c r="G671" s="16">
        <v>6500.2358999999997</v>
      </c>
      <c r="H671" s="2"/>
    </row>
    <row r="672" spans="1:8" ht="15" x14ac:dyDescent="0.25">
      <c r="A672">
        <v>30</v>
      </c>
      <c r="B672" t="s">
        <v>25</v>
      </c>
      <c r="C672" s="2">
        <v>31.57</v>
      </c>
      <c r="D672" s="5">
        <v>3</v>
      </c>
      <c r="E672" s="7" t="s">
        <v>1</v>
      </c>
      <c r="F672" t="s">
        <v>21</v>
      </c>
      <c r="G672" s="16">
        <v>4837.5823</v>
      </c>
      <c r="H672" s="2"/>
    </row>
    <row r="673" spans="1:8" ht="15" x14ac:dyDescent="0.25">
      <c r="A673">
        <v>29</v>
      </c>
      <c r="B673" t="s">
        <v>24</v>
      </c>
      <c r="C673" s="2">
        <v>31.16</v>
      </c>
      <c r="D673" s="5">
        <v>0</v>
      </c>
      <c r="E673" s="7" t="s">
        <v>1</v>
      </c>
      <c r="F673" t="s">
        <v>23</v>
      </c>
      <c r="G673" s="16">
        <v>3943.5954000000002</v>
      </c>
      <c r="H673" s="2"/>
    </row>
    <row r="674" spans="1:8" ht="15" x14ac:dyDescent="0.25">
      <c r="A674">
        <v>36</v>
      </c>
      <c r="B674" t="s">
        <v>25</v>
      </c>
      <c r="C674" s="2">
        <v>29.7</v>
      </c>
      <c r="D674" s="5">
        <v>0</v>
      </c>
      <c r="E674" s="7" t="s">
        <v>1</v>
      </c>
      <c r="F674" t="s">
        <v>21</v>
      </c>
      <c r="G674" s="16">
        <v>4399.7309999999998</v>
      </c>
      <c r="H674" s="2"/>
    </row>
    <row r="675" spans="1:8" ht="15" x14ac:dyDescent="0.25">
      <c r="A675">
        <v>41</v>
      </c>
      <c r="B675" t="s">
        <v>24</v>
      </c>
      <c r="C675" s="2">
        <v>31.02</v>
      </c>
      <c r="D675" s="5">
        <v>0</v>
      </c>
      <c r="E675" s="7" t="s">
        <v>1</v>
      </c>
      <c r="F675" t="s">
        <v>21</v>
      </c>
      <c r="G675" s="16">
        <v>6185.3208000000004</v>
      </c>
      <c r="H675" s="2"/>
    </row>
    <row r="676" spans="1:8" ht="15" x14ac:dyDescent="0.25">
      <c r="A676">
        <v>44</v>
      </c>
      <c r="B676" t="s">
        <v>24</v>
      </c>
      <c r="C676" s="2">
        <v>43.89</v>
      </c>
      <c r="D676" s="5">
        <v>2</v>
      </c>
      <c r="E676" s="7" t="s">
        <v>0</v>
      </c>
      <c r="F676" t="s">
        <v>21</v>
      </c>
      <c r="G676" s="16">
        <v>46200.985099999998</v>
      </c>
      <c r="H676" s="2"/>
    </row>
    <row r="677" spans="1:8" ht="15" x14ac:dyDescent="0.25">
      <c r="A677">
        <v>45</v>
      </c>
      <c r="B677" t="s">
        <v>25</v>
      </c>
      <c r="C677" s="2">
        <v>21.375</v>
      </c>
      <c r="D677" s="5">
        <v>0</v>
      </c>
      <c r="E677" s="7" t="s">
        <v>1</v>
      </c>
      <c r="F677" t="s">
        <v>22</v>
      </c>
      <c r="G677" s="16">
        <v>7222.7862500000001</v>
      </c>
      <c r="H677" s="2"/>
    </row>
    <row r="678" spans="1:8" ht="15" x14ac:dyDescent="0.25">
      <c r="A678">
        <v>55</v>
      </c>
      <c r="B678" t="s">
        <v>24</v>
      </c>
      <c r="C678" s="2">
        <v>40.81</v>
      </c>
      <c r="D678" s="5">
        <v>3</v>
      </c>
      <c r="E678" s="7" t="s">
        <v>1</v>
      </c>
      <c r="F678" t="s">
        <v>21</v>
      </c>
      <c r="G678" s="16">
        <v>12485.8009</v>
      </c>
      <c r="H678" s="2"/>
    </row>
    <row r="679" spans="1:8" ht="15" x14ac:dyDescent="0.25">
      <c r="A679">
        <v>60</v>
      </c>
      <c r="B679" t="s">
        <v>25</v>
      </c>
      <c r="C679" s="2">
        <v>31.35</v>
      </c>
      <c r="D679" s="5">
        <v>3</v>
      </c>
      <c r="E679" s="7" t="s">
        <v>0</v>
      </c>
      <c r="F679" t="s">
        <v>22</v>
      </c>
      <c r="G679" s="16">
        <v>46130.5265</v>
      </c>
      <c r="H679" s="2"/>
    </row>
    <row r="680" spans="1:8" ht="15" x14ac:dyDescent="0.25">
      <c r="A680">
        <v>56</v>
      </c>
      <c r="B680" t="s">
        <v>25</v>
      </c>
      <c r="C680" s="2">
        <v>36.1</v>
      </c>
      <c r="D680" s="5">
        <v>3</v>
      </c>
      <c r="E680" s="7" t="s">
        <v>1</v>
      </c>
      <c r="F680" t="s">
        <v>20</v>
      </c>
      <c r="G680" s="16">
        <v>12363.547</v>
      </c>
      <c r="H680" s="2"/>
    </row>
    <row r="681" spans="1:8" ht="15" x14ac:dyDescent="0.25">
      <c r="A681">
        <v>49</v>
      </c>
      <c r="B681" t="s">
        <v>24</v>
      </c>
      <c r="C681" s="2">
        <v>23.18</v>
      </c>
      <c r="D681" s="5">
        <v>2</v>
      </c>
      <c r="E681" s="7" t="s">
        <v>1</v>
      </c>
      <c r="F681" t="s">
        <v>22</v>
      </c>
      <c r="G681" s="16">
        <v>10156.7832</v>
      </c>
      <c r="H681" s="2"/>
    </row>
    <row r="682" spans="1:8" ht="15" x14ac:dyDescent="0.25">
      <c r="A682">
        <v>21</v>
      </c>
      <c r="B682" t="s">
        <v>24</v>
      </c>
      <c r="C682" s="2">
        <v>17.399999999999999</v>
      </c>
      <c r="D682" s="5">
        <v>1</v>
      </c>
      <c r="E682" s="7" t="s">
        <v>1</v>
      </c>
      <c r="F682" t="s">
        <v>20</v>
      </c>
      <c r="G682" s="16">
        <v>2585.2689999999998</v>
      </c>
      <c r="H682" s="2"/>
    </row>
    <row r="683" spans="1:8" ht="15" x14ac:dyDescent="0.25">
      <c r="A683">
        <v>19</v>
      </c>
      <c r="B683" t="s">
        <v>25</v>
      </c>
      <c r="C683" s="2">
        <v>20.3</v>
      </c>
      <c r="D683" s="5">
        <v>0</v>
      </c>
      <c r="E683" s="7" t="s">
        <v>1</v>
      </c>
      <c r="F683" t="s">
        <v>20</v>
      </c>
      <c r="G683" s="16">
        <v>1242.26</v>
      </c>
      <c r="H683" s="2"/>
    </row>
    <row r="684" spans="1:8" ht="15" x14ac:dyDescent="0.25">
      <c r="A684">
        <v>39</v>
      </c>
      <c r="B684" t="s">
        <v>25</v>
      </c>
      <c r="C684" s="2">
        <v>35.299999999999997</v>
      </c>
      <c r="D684" s="5">
        <v>2</v>
      </c>
      <c r="E684" s="7" t="s">
        <v>0</v>
      </c>
      <c r="F684" t="s">
        <v>20</v>
      </c>
      <c r="G684" s="16">
        <v>40103.89</v>
      </c>
      <c r="H684" s="2"/>
    </row>
    <row r="685" spans="1:8" ht="15" x14ac:dyDescent="0.25">
      <c r="A685">
        <v>53</v>
      </c>
      <c r="B685" t="s">
        <v>25</v>
      </c>
      <c r="C685" s="2">
        <v>24.32</v>
      </c>
      <c r="D685" s="5">
        <v>0</v>
      </c>
      <c r="E685" s="7" t="s">
        <v>1</v>
      </c>
      <c r="F685" t="s">
        <v>22</v>
      </c>
      <c r="G685" s="16">
        <v>9863.4717999999993</v>
      </c>
      <c r="H685" s="2"/>
    </row>
    <row r="686" spans="1:8" ht="15" x14ac:dyDescent="0.25">
      <c r="A686">
        <v>33</v>
      </c>
      <c r="B686" t="s">
        <v>24</v>
      </c>
      <c r="C686" s="2">
        <v>18.5</v>
      </c>
      <c r="D686" s="5">
        <v>1</v>
      </c>
      <c r="E686" s="7" t="s">
        <v>1</v>
      </c>
      <c r="F686" t="s">
        <v>20</v>
      </c>
      <c r="G686" s="16">
        <v>4766.0219999999999</v>
      </c>
      <c r="H686" s="2"/>
    </row>
    <row r="687" spans="1:8" ht="15" x14ac:dyDescent="0.25">
      <c r="A687">
        <v>53</v>
      </c>
      <c r="B687" t="s">
        <v>25</v>
      </c>
      <c r="C687" s="2">
        <v>26.41</v>
      </c>
      <c r="D687" s="5">
        <v>2</v>
      </c>
      <c r="E687" s="7" t="s">
        <v>1</v>
      </c>
      <c r="F687" t="s">
        <v>23</v>
      </c>
      <c r="G687" s="16">
        <v>11244.376899999999</v>
      </c>
      <c r="H687" s="2"/>
    </row>
    <row r="688" spans="1:8" ht="15" x14ac:dyDescent="0.25">
      <c r="A688">
        <v>42</v>
      </c>
      <c r="B688" t="s">
        <v>25</v>
      </c>
      <c r="C688" s="2">
        <v>26.125</v>
      </c>
      <c r="D688" s="5">
        <v>2</v>
      </c>
      <c r="E688" s="7" t="s">
        <v>1</v>
      </c>
      <c r="F688" t="s">
        <v>23</v>
      </c>
      <c r="G688" s="16">
        <v>7729.6457499999997</v>
      </c>
      <c r="H688" s="2"/>
    </row>
    <row r="689" spans="1:8" ht="15" x14ac:dyDescent="0.25">
      <c r="A689">
        <v>40</v>
      </c>
      <c r="B689" t="s">
        <v>25</v>
      </c>
      <c r="C689" s="2">
        <v>41.69</v>
      </c>
      <c r="D689" s="5">
        <v>0</v>
      </c>
      <c r="E689" s="7" t="s">
        <v>1</v>
      </c>
      <c r="F689" t="s">
        <v>21</v>
      </c>
      <c r="G689" s="16">
        <v>5438.7491</v>
      </c>
      <c r="H689" s="2"/>
    </row>
    <row r="690" spans="1:8" ht="15" x14ac:dyDescent="0.25">
      <c r="A690">
        <v>47</v>
      </c>
      <c r="B690" t="s">
        <v>24</v>
      </c>
      <c r="C690" s="2">
        <v>24.1</v>
      </c>
      <c r="D690" s="5">
        <v>1</v>
      </c>
      <c r="E690" s="7" t="s">
        <v>1</v>
      </c>
      <c r="F690" t="s">
        <v>20</v>
      </c>
      <c r="G690" s="16">
        <v>26236.579969999999</v>
      </c>
      <c r="H690" s="2"/>
    </row>
    <row r="691" spans="1:8" ht="15" x14ac:dyDescent="0.25">
      <c r="A691">
        <v>27</v>
      </c>
      <c r="B691" t="s">
        <v>25</v>
      </c>
      <c r="C691" s="2">
        <v>31.13</v>
      </c>
      <c r="D691" s="5">
        <v>1</v>
      </c>
      <c r="E691" s="7" t="s">
        <v>0</v>
      </c>
      <c r="F691" t="s">
        <v>21</v>
      </c>
      <c r="G691" s="16">
        <v>34806.467700000001</v>
      </c>
      <c r="H691" s="2"/>
    </row>
    <row r="692" spans="1:8" ht="15" x14ac:dyDescent="0.25">
      <c r="A692">
        <v>21</v>
      </c>
      <c r="B692" t="s">
        <v>25</v>
      </c>
      <c r="C692" s="2">
        <v>27.36</v>
      </c>
      <c r="D692" s="5">
        <v>0</v>
      </c>
      <c r="E692" s="7" t="s">
        <v>1</v>
      </c>
      <c r="F692" t="s">
        <v>23</v>
      </c>
      <c r="G692" s="16">
        <v>2104.1134000000002</v>
      </c>
      <c r="H692" s="2"/>
    </row>
    <row r="693" spans="1:8" ht="15" x14ac:dyDescent="0.25">
      <c r="A693">
        <v>47</v>
      </c>
      <c r="B693" t="s">
        <v>25</v>
      </c>
      <c r="C693" s="2">
        <v>36.200000000000003</v>
      </c>
      <c r="D693" s="5">
        <v>1</v>
      </c>
      <c r="E693" s="7" t="s">
        <v>1</v>
      </c>
      <c r="F693" t="s">
        <v>20</v>
      </c>
      <c r="G693" s="16">
        <v>8068.1850000000004</v>
      </c>
      <c r="H693" s="2"/>
    </row>
    <row r="694" spans="1:8" ht="15" x14ac:dyDescent="0.25">
      <c r="A694">
        <v>20</v>
      </c>
      <c r="B694" t="s">
        <v>25</v>
      </c>
      <c r="C694" s="2">
        <v>32.395000000000003</v>
      </c>
      <c r="D694" s="5">
        <v>1</v>
      </c>
      <c r="E694" s="7" t="s">
        <v>1</v>
      </c>
      <c r="F694" t="s">
        <v>22</v>
      </c>
      <c r="G694" s="16">
        <v>2362.2290499999999</v>
      </c>
      <c r="H694" s="2"/>
    </row>
    <row r="695" spans="1:8" ht="15" x14ac:dyDescent="0.25">
      <c r="A695">
        <v>24</v>
      </c>
      <c r="B695" t="s">
        <v>25</v>
      </c>
      <c r="C695" s="2">
        <v>23.655000000000001</v>
      </c>
      <c r="D695" s="5">
        <v>0</v>
      </c>
      <c r="E695" s="7" t="s">
        <v>1</v>
      </c>
      <c r="F695" t="s">
        <v>22</v>
      </c>
      <c r="G695" s="16">
        <v>2352.9684499999998</v>
      </c>
      <c r="H695" s="2"/>
    </row>
    <row r="696" spans="1:8" ht="15" x14ac:dyDescent="0.25">
      <c r="A696">
        <v>27</v>
      </c>
      <c r="B696" t="s">
        <v>24</v>
      </c>
      <c r="C696" s="2">
        <v>34.799999999999997</v>
      </c>
      <c r="D696" s="5">
        <v>1</v>
      </c>
      <c r="E696" s="7" t="s">
        <v>1</v>
      </c>
      <c r="F696" t="s">
        <v>20</v>
      </c>
      <c r="G696" s="16">
        <v>3577.9989999999998</v>
      </c>
      <c r="H696" s="2"/>
    </row>
    <row r="697" spans="1:8" ht="15" x14ac:dyDescent="0.25">
      <c r="A697">
        <v>26</v>
      </c>
      <c r="B697" t="s">
        <v>24</v>
      </c>
      <c r="C697" s="2">
        <v>40.185000000000002</v>
      </c>
      <c r="D697" s="5">
        <v>0</v>
      </c>
      <c r="E697" s="7" t="s">
        <v>1</v>
      </c>
      <c r="F697" t="s">
        <v>22</v>
      </c>
      <c r="G697" s="16">
        <v>3201.2451500000002</v>
      </c>
      <c r="H697" s="2"/>
    </row>
    <row r="698" spans="1:8" ht="15" x14ac:dyDescent="0.25">
      <c r="A698">
        <v>53</v>
      </c>
      <c r="B698" t="s">
        <v>24</v>
      </c>
      <c r="C698" s="2">
        <v>32.299999999999997</v>
      </c>
      <c r="D698" s="5">
        <v>2</v>
      </c>
      <c r="E698" s="7" t="s">
        <v>1</v>
      </c>
      <c r="F698" t="s">
        <v>23</v>
      </c>
      <c r="G698" s="16">
        <v>29186.482360000002</v>
      </c>
      <c r="H698" s="2"/>
    </row>
    <row r="699" spans="1:8" ht="15" x14ac:dyDescent="0.25">
      <c r="A699">
        <v>41</v>
      </c>
      <c r="B699" t="s">
        <v>25</v>
      </c>
      <c r="C699" s="2">
        <v>35.75</v>
      </c>
      <c r="D699" s="5">
        <v>1</v>
      </c>
      <c r="E699" s="7" t="s">
        <v>0</v>
      </c>
      <c r="F699" t="s">
        <v>21</v>
      </c>
      <c r="G699" s="16">
        <v>40273.645499999999</v>
      </c>
      <c r="H699" s="2"/>
    </row>
    <row r="700" spans="1:8" ht="15" x14ac:dyDescent="0.25">
      <c r="A700">
        <v>56</v>
      </c>
      <c r="B700" t="s">
        <v>25</v>
      </c>
      <c r="C700" s="2">
        <v>33.725000000000001</v>
      </c>
      <c r="D700" s="5">
        <v>0</v>
      </c>
      <c r="E700" s="7" t="s">
        <v>1</v>
      </c>
      <c r="F700" t="s">
        <v>22</v>
      </c>
      <c r="G700" s="16">
        <v>10976.24575</v>
      </c>
      <c r="H700" s="2"/>
    </row>
    <row r="701" spans="1:8" ht="15" x14ac:dyDescent="0.25">
      <c r="A701">
        <v>23</v>
      </c>
      <c r="B701" t="s">
        <v>24</v>
      </c>
      <c r="C701" s="2">
        <v>39.270000000000003</v>
      </c>
      <c r="D701" s="5">
        <v>2</v>
      </c>
      <c r="E701" s="7" t="s">
        <v>1</v>
      </c>
      <c r="F701" t="s">
        <v>21</v>
      </c>
      <c r="G701" s="16">
        <v>3500.6122999999998</v>
      </c>
      <c r="H701" s="2"/>
    </row>
    <row r="702" spans="1:8" ht="15" x14ac:dyDescent="0.25">
      <c r="A702">
        <v>21</v>
      </c>
      <c r="B702" t="s">
        <v>24</v>
      </c>
      <c r="C702" s="2">
        <v>34.869999999999997</v>
      </c>
      <c r="D702" s="5">
        <v>0</v>
      </c>
      <c r="E702" s="7" t="s">
        <v>1</v>
      </c>
      <c r="F702" t="s">
        <v>21</v>
      </c>
      <c r="G702" s="16">
        <v>2020.5523000000001</v>
      </c>
      <c r="H702" s="2"/>
    </row>
    <row r="703" spans="1:8" ht="15" x14ac:dyDescent="0.25">
      <c r="A703">
        <v>50</v>
      </c>
      <c r="B703" t="s">
        <v>24</v>
      </c>
      <c r="C703" s="2">
        <v>44.744999999999997</v>
      </c>
      <c r="D703" s="5">
        <v>0</v>
      </c>
      <c r="E703" s="7" t="s">
        <v>1</v>
      </c>
      <c r="F703" t="s">
        <v>23</v>
      </c>
      <c r="G703" s="16">
        <v>9541.6955500000004</v>
      </c>
      <c r="H703" s="2"/>
    </row>
    <row r="704" spans="1:8" ht="15" x14ac:dyDescent="0.25">
      <c r="A704">
        <v>53</v>
      </c>
      <c r="B704" t="s">
        <v>25</v>
      </c>
      <c r="C704" s="2">
        <v>41.47</v>
      </c>
      <c r="D704" s="5">
        <v>0</v>
      </c>
      <c r="E704" s="7" t="s">
        <v>1</v>
      </c>
      <c r="F704" t="s">
        <v>21</v>
      </c>
      <c r="G704" s="16">
        <v>9504.3102999999992</v>
      </c>
      <c r="H704" s="2"/>
    </row>
    <row r="705" spans="1:8" ht="15" x14ac:dyDescent="0.25">
      <c r="A705">
        <v>34</v>
      </c>
      <c r="B705" t="s">
        <v>24</v>
      </c>
      <c r="C705" s="2">
        <v>26.41</v>
      </c>
      <c r="D705" s="5">
        <v>1</v>
      </c>
      <c r="E705" s="7" t="s">
        <v>1</v>
      </c>
      <c r="F705" t="s">
        <v>22</v>
      </c>
      <c r="G705" s="16">
        <v>5385.3379000000004</v>
      </c>
      <c r="H705" s="2"/>
    </row>
    <row r="706" spans="1:8" ht="15" x14ac:dyDescent="0.25">
      <c r="A706">
        <v>47</v>
      </c>
      <c r="B706" t="s">
        <v>24</v>
      </c>
      <c r="C706" s="2">
        <v>29.545000000000002</v>
      </c>
      <c r="D706" s="5">
        <v>1</v>
      </c>
      <c r="E706" s="7" t="s">
        <v>1</v>
      </c>
      <c r="F706" t="s">
        <v>22</v>
      </c>
      <c r="G706" s="16">
        <v>8930.9345499999999</v>
      </c>
      <c r="H706" s="2"/>
    </row>
    <row r="707" spans="1:8" ht="15" x14ac:dyDescent="0.25">
      <c r="A707">
        <v>33</v>
      </c>
      <c r="B707" t="s">
        <v>24</v>
      </c>
      <c r="C707" s="2">
        <v>32.9</v>
      </c>
      <c r="D707" s="5">
        <v>2</v>
      </c>
      <c r="E707" s="7" t="s">
        <v>1</v>
      </c>
      <c r="F707" t="s">
        <v>20</v>
      </c>
      <c r="G707" s="16">
        <v>5375.0379999999996</v>
      </c>
      <c r="H707" s="2"/>
    </row>
    <row r="708" spans="1:8" ht="15" x14ac:dyDescent="0.25">
      <c r="A708">
        <v>51</v>
      </c>
      <c r="B708" t="s">
        <v>24</v>
      </c>
      <c r="C708" s="2">
        <v>38.06</v>
      </c>
      <c r="D708" s="5">
        <v>0</v>
      </c>
      <c r="E708" s="7" t="s">
        <v>0</v>
      </c>
      <c r="F708" t="s">
        <v>21</v>
      </c>
      <c r="G708" s="16">
        <v>44400.4064</v>
      </c>
      <c r="H708" s="2"/>
    </row>
    <row r="709" spans="1:8" ht="15" x14ac:dyDescent="0.25">
      <c r="A709">
        <v>49</v>
      </c>
      <c r="B709" t="s">
        <v>25</v>
      </c>
      <c r="C709" s="2">
        <v>28.69</v>
      </c>
      <c r="D709" s="5">
        <v>3</v>
      </c>
      <c r="E709" s="7" t="s">
        <v>1</v>
      </c>
      <c r="F709" t="s">
        <v>22</v>
      </c>
      <c r="G709" s="16">
        <v>10264.4421</v>
      </c>
      <c r="H709" s="2"/>
    </row>
    <row r="710" spans="1:8" ht="15" x14ac:dyDescent="0.25">
      <c r="A710">
        <v>31</v>
      </c>
      <c r="B710" t="s">
        <v>24</v>
      </c>
      <c r="C710" s="2">
        <v>30.495000000000001</v>
      </c>
      <c r="D710" s="5">
        <v>3</v>
      </c>
      <c r="E710" s="7" t="s">
        <v>1</v>
      </c>
      <c r="F710" t="s">
        <v>23</v>
      </c>
      <c r="G710" s="16">
        <v>6113.2310500000003</v>
      </c>
      <c r="H710" s="2"/>
    </row>
    <row r="711" spans="1:8" ht="15" x14ac:dyDescent="0.25">
      <c r="A711">
        <v>36</v>
      </c>
      <c r="B711" t="s">
        <v>24</v>
      </c>
      <c r="C711" s="2">
        <v>27.74</v>
      </c>
      <c r="D711" s="5">
        <v>0</v>
      </c>
      <c r="E711" s="7" t="s">
        <v>1</v>
      </c>
      <c r="F711" t="s">
        <v>23</v>
      </c>
      <c r="G711" s="16">
        <v>5469.0065999999997</v>
      </c>
      <c r="H711" s="2"/>
    </row>
    <row r="712" spans="1:8" ht="15" x14ac:dyDescent="0.25">
      <c r="A712">
        <v>18</v>
      </c>
      <c r="B712" t="s">
        <v>25</v>
      </c>
      <c r="C712" s="2">
        <v>35.200000000000003</v>
      </c>
      <c r="D712" s="5">
        <v>1</v>
      </c>
      <c r="E712" s="7" t="s">
        <v>1</v>
      </c>
      <c r="F712" t="s">
        <v>21</v>
      </c>
      <c r="G712" s="16">
        <v>1727.54</v>
      </c>
      <c r="H712" s="2"/>
    </row>
    <row r="713" spans="1:8" ht="15" x14ac:dyDescent="0.25">
      <c r="A713">
        <v>50</v>
      </c>
      <c r="B713" t="s">
        <v>24</v>
      </c>
      <c r="C713" s="2">
        <v>23.54</v>
      </c>
      <c r="D713" s="5">
        <v>2</v>
      </c>
      <c r="E713" s="7" t="s">
        <v>1</v>
      </c>
      <c r="F713" t="s">
        <v>21</v>
      </c>
      <c r="G713" s="16">
        <v>10107.220600000001</v>
      </c>
      <c r="H713" s="2"/>
    </row>
    <row r="714" spans="1:8" ht="15" x14ac:dyDescent="0.25">
      <c r="A714">
        <v>43</v>
      </c>
      <c r="B714" t="s">
        <v>24</v>
      </c>
      <c r="C714" s="2">
        <v>30.684999999999999</v>
      </c>
      <c r="D714" s="5">
        <v>2</v>
      </c>
      <c r="E714" s="7" t="s">
        <v>1</v>
      </c>
      <c r="F714" t="s">
        <v>22</v>
      </c>
      <c r="G714" s="16">
        <v>8310.8391499999998</v>
      </c>
      <c r="H714" s="2"/>
    </row>
    <row r="715" spans="1:8" ht="15" x14ac:dyDescent="0.25">
      <c r="A715">
        <v>20</v>
      </c>
      <c r="B715" t="s">
        <v>25</v>
      </c>
      <c r="C715" s="2">
        <v>40.47</v>
      </c>
      <c r="D715" s="5">
        <v>0</v>
      </c>
      <c r="E715" s="7" t="s">
        <v>1</v>
      </c>
      <c r="F715" t="s">
        <v>23</v>
      </c>
      <c r="G715" s="16">
        <v>1984.4532999999999</v>
      </c>
      <c r="H715" s="2"/>
    </row>
    <row r="716" spans="1:8" ht="15" x14ac:dyDescent="0.25">
      <c r="A716">
        <v>24</v>
      </c>
      <c r="B716" t="s">
        <v>24</v>
      </c>
      <c r="C716" s="2">
        <v>22.6</v>
      </c>
      <c r="D716" s="5">
        <v>0</v>
      </c>
      <c r="E716" s="7" t="s">
        <v>1</v>
      </c>
      <c r="F716" t="s">
        <v>20</v>
      </c>
      <c r="G716" s="16">
        <v>2457.502</v>
      </c>
      <c r="H716" s="2"/>
    </row>
    <row r="717" spans="1:8" ht="15" x14ac:dyDescent="0.25">
      <c r="A717">
        <v>60</v>
      </c>
      <c r="B717" t="s">
        <v>25</v>
      </c>
      <c r="C717" s="2">
        <v>28.9</v>
      </c>
      <c r="D717" s="5">
        <v>0</v>
      </c>
      <c r="E717" s="7" t="s">
        <v>1</v>
      </c>
      <c r="F717" t="s">
        <v>20</v>
      </c>
      <c r="G717" s="16">
        <v>12146.971</v>
      </c>
      <c r="H717" s="2"/>
    </row>
    <row r="718" spans="1:8" ht="15" x14ac:dyDescent="0.25">
      <c r="A718">
        <v>49</v>
      </c>
      <c r="B718" t="s">
        <v>24</v>
      </c>
      <c r="C718" s="2">
        <v>22.61</v>
      </c>
      <c r="D718" s="5">
        <v>1</v>
      </c>
      <c r="E718" s="7" t="s">
        <v>1</v>
      </c>
      <c r="F718" t="s">
        <v>22</v>
      </c>
      <c r="G718" s="16">
        <v>9566.9909000000007</v>
      </c>
      <c r="H718" s="2"/>
    </row>
    <row r="719" spans="1:8" ht="15" x14ac:dyDescent="0.25">
      <c r="A719">
        <v>60</v>
      </c>
      <c r="B719" t="s">
        <v>25</v>
      </c>
      <c r="C719" s="2">
        <v>24.32</v>
      </c>
      <c r="D719" s="5">
        <v>1</v>
      </c>
      <c r="E719" s="7" t="s">
        <v>1</v>
      </c>
      <c r="F719" t="s">
        <v>22</v>
      </c>
      <c r="G719" s="16">
        <v>13112.604799999999</v>
      </c>
      <c r="H719" s="2"/>
    </row>
    <row r="720" spans="1:8" ht="15" x14ac:dyDescent="0.25">
      <c r="A720">
        <v>51</v>
      </c>
      <c r="B720" t="s">
        <v>24</v>
      </c>
      <c r="C720" s="2">
        <v>36.67</v>
      </c>
      <c r="D720" s="5">
        <v>2</v>
      </c>
      <c r="E720" s="7" t="s">
        <v>1</v>
      </c>
      <c r="F720" t="s">
        <v>22</v>
      </c>
      <c r="G720" s="16">
        <v>10848.1343</v>
      </c>
      <c r="H720" s="2"/>
    </row>
    <row r="721" spans="1:8" ht="15" x14ac:dyDescent="0.25">
      <c r="A721">
        <v>58</v>
      </c>
      <c r="B721" t="s">
        <v>24</v>
      </c>
      <c r="C721" s="2">
        <v>33.44</v>
      </c>
      <c r="D721" s="5">
        <v>0</v>
      </c>
      <c r="E721" s="7" t="s">
        <v>1</v>
      </c>
      <c r="F721" t="s">
        <v>22</v>
      </c>
      <c r="G721" s="16">
        <v>12231.613600000001</v>
      </c>
      <c r="H721" s="2"/>
    </row>
    <row r="722" spans="1:8" ht="15" x14ac:dyDescent="0.25">
      <c r="A722">
        <v>51</v>
      </c>
      <c r="B722" t="s">
        <v>24</v>
      </c>
      <c r="C722" s="2">
        <v>40.659999999999997</v>
      </c>
      <c r="D722" s="5">
        <v>0</v>
      </c>
      <c r="E722" s="7" t="s">
        <v>1</v>
      </c>
      <c r="F722" t="s">
        <v>23</v>
      </c>
      <c r="G722" s="16">
        <v>9875.6803999999993</v>
      </c>
      <c r="H722" s="2"/>
    </row>
    <row r="723" spans="1:8" ht="15" x14ac:dyDescent="0.25">
      <c r="A723">
        <v>53</v>
      </c>
      <c r="B723" t="s">
        <v>25</v>
      </c>
      <c r="C723" s="2">
        <v>36.6</v>
      </c>
      <c r="D723" s="5">
        <v>3</v>
      </c>
      <c r="E723" s="7" t="s">
        <v>1</v>
      </c>
      <c r="F723" t="s">
        <v>20</v>
      </c>
      <c r="G723" s="16">
        <v>11264.540999999999</v>
      </c>
      <c r="H723" s="2"/>
    </row>
    <row r="724" spans="1:8" ht="15" x14ac:dyDescent="0.25">
      <c r="A724">
        <v>62</v>
      </c>
      <c r="B724" t="s">
        <v>25</v>
      </c>
      <c r="C724" s="2">
        <v>37.4</v>
      </c>
      <c r="D724" s="5">
        <v>0</v>
      </c>
      <c r="E724" s="7" t="s">
        <v>1</v>
      </c>
      <c r="F724" t="s">
        <v>20</v>
      </c>
      <c r="G724" s="16">
        <v>12979.358</v>
      </c>
      <c r="H724" s="2"/>
    </row>
    <row r="725" spans="1:8" ht="15" x14ac:dyDescent="0.25">
      <c r="A725">
        <v>19</v>
      </c>
      <c r="B725" t="s">
        <v>25</v>
      </c>
      <c r="C725" s="2">
        <v>35.4</v>
      </c>
      <c r="D725" s="5">
        <v>0</v>
      </c>
      <c r="E725" s="7" t="s">
        <v>1</v>
      </c>
      <c r="F725" t="s">
        <v>20</v>
      </c>
      <c r="G725" s="16">
        <v>1263.249</v>
      </c>
      <c r="H725" s="2"/>
    </row>
    <row r="726" spans="1:8" ht="15" x14ac:dyDescent="0.25">
      <c r="A726">
        <v>50</v>
      </c>
      <c r="B726" t="s">
        <v>24</v>
      </c>
      <c r="C726" s="2">
        <v>27.074999999999999</v>
      </c>
      <c r="D726" s="5">
        <v>1</v>
      </c>
      <c r="E726" s="7" t="s">
        <v>1</v>
      </c>
      <c r="F726" t="s">
        <v>23</v>
      </c>
      <c r="G726" s="16">
        <v>10106.134249999999</v>
      </c>
      <c r="H726" s="2"/>
    </row>
    <row r="727" spans="1:8" ht="15" x14ac:dyDescent="0.25">
      <c r="A727">
        <v>30</v>
      </c>
      <c r="B727" t="s">
        <v>24</v>
      </c>
      <c r="C727" s="2">
        <v>39.049999999999997</v>
      </c>
      <c r="D727" s="5">
        <v>3</v>
      </c>
      <c r="E727" s="7" t="s">
        <v>0</v>
      </c>
      <c r="F727" t="s">
        <v>21</v>
      </c>
      <c r="G727" s="16">
        <v>40932.429499999998</v>
      </c>
      <c r="H727" s="2"/>
    </row>
    <row r="728" spans="1:8" ht="15" x14ac:dyDescent="0.25">
      <c r="A728">
        <v>41</v>
      </c>
      <c r="B728" t="s">
        <v>25</v>
      </c>
      <c r="C728" s="2">
        <v>28.405000000000001</v>
      </c>
      <c r="D728" s="5">
        <v>1</v>
      </c>
      <c r="E728" s="7" t="s">
        <v>1</v>
      </c>
      <c r="F728" t="s">
        <v>22</v>
      </c>
      <c r="G728" s="16">
        <v>6664.68595</v>
      </c>
      <c r="H728" s="2"/>
    </row>
    <row r="729" spans="1:8" ht="15" x14ac:dyDescent="0.25">
      <c r="A729">
        <v>29</v>
      </c>
      <c r="B729" t="s">
        <v>24</v>
      </c>
      <c r="C729" s="2">
        <v>21.754999999999999</v>
      </c>
      <c r="D729" s="5">
        <v>1</v>
      </c>
      <c r="E729" s="7" t="s">
        <v>0</v>
      </c>
      <c r="F729" t="s">
        <v>23</v>
      </c>
      <c r="G729" s="16">
        <v>16657.71745</v>
      </c>
      <c r="H729" s="2"/>
    </row>
    <row r="730" spans="1:8" ht="15" x14ac:dyDescent="0.25">
      <c r="A730">
        <v>18</v>
      </c>
      <c r="B730" t="s">
        <v>24</v>
      </c>
      <c r="C730" s="2">
        <v>40.28</v>
      </c>
      <c r="D730" s="5">
        <v>0</v>
      </c>
      <c r="E730" s="7" t="s">
        <v>1</v>
      </c>
      <c r="F730" t="s">
        <v>23</v>
      </c>
      <c r="G730" s="16">
        <v>2217.6012000000001</v>
      </c>
      <c r="H730" s="2"/>
    </row>
    <row r="731" spans="1:8" ht="15" x14ac:dyDescent="0.25">
      <c r="A731">
        <v>41</v>
      </c>
      <c r="B731" t="s">
        <v>24</v>
      </c>
      <c r="C731" s="2">
        <v>36.08</v>
      </c>
      <c r="D731" s="5">
        <v>1</v>
      </c>
      <c r="E731" s="7" t="s">
        <v>1</v>
      </c>
      <c r="F731" t="s">
        <v>21</v>
      </c>
      <c r="G731" s="16">
        <v>6781.3541999999998</v>
      </c>
      <c r="H731" s="2"/>
    </row>
    <row r="732" spans="1:8" ht="15" x14ac:dyDescent="0.25">
      <c r="A732">
        <v>35</v>
      </c>
      <c r="B732" t="s">
        <v>25</v>
      </c>
      <c r="C732" s="2">
        <v>24.42</v>
      </c>
      <c r="D732" s="5">
        <v>3</v>
      </c>
      <c r="E732" s="7" t="s">
        <v>0</v>
      </c>
      <c r="F732" t="s">
        <v>21</v>
      </c>
      <c r="G732" s="16">
        <v>19361.998800000001</v>
      </c>
      <c r="H732" s="2"/>
    </row>
    <row r="733" spans="1:8" ht="15" x14ac:dyDescent="0.25">
      <c r="A733">
        <v>53</v>
      </c>
      <c r="B733" t="s">
        <v>25</v>
      </c>
      <c r="C733" s="2">
        <v>21.4</v>
      </c>
      <c r="D733" s="5">
        <v>1</v>
      </c>
      <c r="E733" s="7" t="s">
        <v>1</v>
      </c>
      <c r="F733" t="s">
        <v>20</v>
      </c>
      <c r="G733" s="16">
        <v>10065.413</v>
      </c>
      <c r="H733" s="2"/>
    </row>
    <row r="734" spans="1:8" ht="15" x14ac:dyDescent="0.25">
      <c r="A734">
        <v>24</v>
      </c>
      <c r="B734" t="s">
        <v>24</v>
      </c>
      <c r="C734" s="2">
        <v>30.1</v>
      </c>
      <c r="D734" s="5">
        <v>3</v>
      </c>
      <c r="E734" s="7" t="s">
        <v>1</v>
      </c>
      <c r="F734" t="s">
        <v>20</v>
      </c>
      <c r="G734" s="16">
        <v>4234.9269999999997</v>
      </c>
      <c r="H734" s="2"/>
    </row>
    <row r="735" spans="1:8" ht="15" x14ac:dyDescent="0.25">
      <c r="A735">
        <v>48</v>
      </c>
      <c r="B735" t="s">
        <v>24</v>
      </c>
      <c r="C735" s="2">
        <v>27.265000000000001</v>
      </c>
      <c r="D735" s="5">
        <v>1</v>
      </c>
      <c r="E735" s="7" t="s">
        <v>1</v>
      </c>
      <c r="F735" t="s">
        <v>23</v>
      </c>
      <c r="G735" s="16">
        <v>9447.2503500000003</v>
      </c>
      <c r="H735" s="2"/>
    </row>
    <row r="736" spans="1:8" ht="15" x14ac:dyDescent="0.25">
      <c r="A736">
        <v>59</v>
      </c>
      <c r="B736" t="s">
        <v>24</v>
      </c>
      <c r="C736" s="2">
        <v>32.1</v>
      </c>
      <c r="D736" s="5">
        <v>3</v>
      </c>
      <c r="E736" s="7" t="s">
        <v>1</v>
      </c>
      <c r="F736" t="s">
        <v>20</v>
      </c>
      <c r="G736" s="16">
        <v>14007.222</v>
      </c>
      <c r="H736" s="2"/>
    </row>
    <row r="737" spans="1:8" ht="15" x14ac:dyDescent="0.25">
      <c r="A737">
        <v>49</v>
      </c>
      <c r="B737" t="s">
        <v>24</v>
      </c>
      <c r="C737" s="2">
        <v>34.770000000000003</v>
      </c>
      <c r="D737" s="5">
        <v>1</v>
      </c>
      <c r="E737" s="7" t="s">
        <v>1</v>
      </c>
      <c r="F737" t="s">
        <v>22</v>
      </c>
      <c r="G737" s="16">
        <v>9583.8932999999997</v>
      </c>
      <c r="H737" s="2"/>
    </row>
    <row r="738" spans="1:8" ht="15" x14ac:dyDescent="0.25">
      <c r="A738">
        <v>37</v>
      </c>
      <c r="B738" t="s">
        <v>24</v>
      </c>
      <c r="C738" s="2">
        <v>38.39</v>
      </c>
      <c r="D738" s="5">
        <v>0</v>
      </c>
      <c r="E738" s="7" t="s">
        <v>0</v>
      </c>
      <c r="F738" t="s">
        <v>21</v>
      </c>
      <c r="G738" s="16">
        <v>40419.019099999998</v>
      </c>
      <c r="H738" s="2"/>
    </row>
    <row r="739" spans="1:8" ht="15" x14ac:dyDescent="0.25">
      <c r="A739">
        <v>26</v>
      </c>
      <c r="B739" t="s">
        <v>25</v>
      </c>
      <c r="C739" s="2">
        <v>23.7</v>
      </c>
      <c r="D739" s="5">
        <v>2</v>
      </c>
      <c r="E739" s="7" t="s">
        <v>1</v>
      </c>
      <c r="F739" t="s">
        <v>20</v>
      </c>
      <c r="G739" s="16">
        <v>3484.3310000000001</v>
      </c>
      <c r="H739" s="2"/>
    </row>
    <row r="740" spans="1:8" ht="15" x14ac:dyDescent="0.25">
      <c r="A740">
        <v>23</v>
      </c>
      <c r="B740" t="s">
        <v>25</v>
      </c>
      <c r="C740" s="2">
        <v>31.73</v>
      </c>
      <c r="D740" s="5">
        <v>3</v>
      </c>
      <c r="E740" s="7" t="s">
        <v>0</v>
      </c>
      <c r="F740" t="s">
        <v>23</v>
      </c>
      <c r="G740" s="16">
        <v>36189.101699999999</v>
      </c>
      <c r="H740" s="2"/>
    </row>
    <row r="741" spans="1:8" ht="15" x14ac:dyDescent="0.25">
      <c r="A741">
        <v>29</v>
      </c>
      <c r="B741" t="s">
        <v>25</v>
      </c>
      <c r="C741" s="2">
        <v>35.5</v>
      </c>
      <c r="D741" s="5">
        <v>2</v>
      </c>
      <c r="E741" s="7" t="s">
        <v>0</v>
      </c>
      <c r="F741" t="s">
        <v>20</v>
      </c>
      <c r="G741" s="16">
        <v>44585.455869999998</v>
      </c>
      <c r="H741" s="2"/>
    </row>
    <row r="742" spans="1:8" ht="15" x14ac:dyDescent="0.25">
      <c r="A742">
        <v>45</v>
      </c>
      <c r="B742" t="s">
        <v>25</v>
      </c>
      <c r="C742" s="2">
        <v>24.035</v>
      </c>
      <c r="D742" s="5">
        <v>2</v>
      </c>
      <c r="E742" s="7" t="s">
        <v>1</v>
      </c>
      <c r="F742" t="s">
        <v>23</v>
      </c>
      <c r="G742" s="16">
        <v>8604.4836500000001</v>
      </c>
      <c r="H742" s="2"/>
    </row>
    <row r="743" spans="1:8" ht="15" x14ac:dyDescent="0.25">
      <c r="A743">
        <v>27</v>
      </c>
      <c r="B743" t="s">
        <v>25</v>
      </c>
      <c r="C743" s="2">
        <v>29.15</v>
      </c>
      <c r="D743" s="5">
        <v>0</v>
      </c>
      <c r="E743" s="7" t="s">
        <v>0</v>
      </c>
      <c r="F743" t="s">
        <v>21</v>
      </c>
      <c r="G743" s="16">
        <v>18246.495500000001</v>
      </c>
      <c r="H743" s="2"/>
    </row>
    <row r="744" spans="1:8" ht="15" x14ac:dyDescent="0.25">
      <c r="A744">
        <v>53</v>
      </c>
      <c r="B744" t="s">
        <v>25</v>
      </c>
      <c r="C744" s="2">
        <v>34.104999999999997</v>
      </c>
      <c r="D744" s="5">
        <v>0</v>
      </c>
      <c r="E744" s="7" t="s">
        <v>0</v>
      </c>
      <c r="F744" t="s">
        <v>23</v>
      </c>
      <c r="G744" s="16">
        <v>43254.417950000003</v>
      </c>
      <c r="H744" s="2"/>
    </row>
    <row r="745" spans="1:8" ht="15" x14ac:dyDescent="0.25">
      <c r="A745">
        <v>31</v>
      </c>
      <c r="B745" t="s">
        <v>24</v>
      </c>
      <c r="C745" s="2">
        <v>26.62</v>
      </c>
      <c r="D745" s="5">
        <v>0</v>
      </c>
      <c r="E745" s="7" t="s">
        <v>1</v>
      </c>
      <c r="F745" t="s">
        <v>21</v>
      </c>
      <c r="G745" s="16">
        <v>3757.8447999999999</v>
      </c>
      <c r="H745" s="2"/>
    </row>
    <row r="746" spans="1:8" ht="15" x14ac:dyDescent="0.25">
      <c r="A746">
        <v>50</v>
      </c>
      <c r="B746" t="s">
        <v>25</v>
      </c>
      <c r="C746" s="2">
        <v>26.41</v>
      </c>
      <c r="D746" s="5">
        <v>0</v>
      </c>
      <c r="E746" s="7" t="s">
        <v>1</v>
      </c>
      <c r="F746" t="s">
        <v>22</v>
      </c>
      <c r="G746" s="16">
        <v>8827.2098999999998</v>
      </c>
      <c r="H746" s="2"/>
    </row>
    <row r="747" spans="1:8" ht="15" x14ac:dyDescent="0.25">
      <c r="A747">
        <v>50</v>
      </c>
      <c r="B747" t="s">
        <v>24</v>
      </c>
      <c r="C747" s="2">
        <v>30.114999999999998</v>
      </c>
      <c r="D747" s="5">
        <v>1</v>
      </c>
      <c r="E747" s="7" t="s">
        <v>1</v>
      </c>
      <c r="F747" t="s">
        <v>22</v>
      </c>
      <c r="G747" s="16">
        <v>9910.3598500000007</v>
      </c>
      <c r="H747" s="2"/>
    </row>
    <row r="748" spans="1:8" ht="15" x14ac:dyDescent="0.25">
      <c r="A748">
        <v>34</v>
      </c>
      <c r="B748" t="s">
        <v>25</v>
      </c>
      <c r="C748" s="2">
        <v>27</v>
      </c>
      <c r="D748" s="5">
        <v>2</v>
      </c>
      <c r="E748" s="7" t="s">
        <v>1</v>
      </c>
      <c r="F748" t="s">
        <v>20</v>
      </c>
      <c r="G748" s="16">
        <v>11737.848840000001</v>
      </c>
      <c r="H748" s="2"/>
    </row>
    <row r="749" spans="1:8" ht="15" x14ac:dyDescent="0.25">
      <c r="A749">
        <v>19</v>
      </c>
      <c r="B749" t="s">
        <v>25</v>
      </c>
      <c r="C749" s="2">
        <v>21.754999999999999</v>
      </c>
      <c r="D749" s="5">
        <v>0</v>
      </c>
      <c r="E749" s="7" t="s">
        <v>1</v>
      </c>
      <c r="F749" t="s">
        <v>22</v>
      </c>
      <c r="G749" s="16">
        <v>1627.2824499999999</v>
      </c>
      <c r="H749" s="2"/>
    </row>
    <row r="750" spans="1:8" ht="15" x14ac:dyDescent="0.25">
      <c r="A750">
        <v>47</v>
      </c>
      <c r="B750" t="s">
        <v>24</v>
      </c>
      <c r="C750" s="2">
        <v>36</v>
      </c>
      <c r="D750" s="5">
        <v>1</v>
      </c>
      <c r="E750" s="7" t="s">
        <v>1</v>
      </c>
      <c r="F750" t="s">
        <v>20</v>
      </c>
      <c r="G750" s="16">
        <v>8556.9069999999992</v>
      </c>
      <c r="H750" s="2"/>
    </row>
    <row r="751" spans="1:8" ht="15" x14ac:dyDescent="0.25">
      <c r="A751">
        <v>28</v>
      </c>
      <c r="B751" t="s">
        <v>25</v>
      </c>
      <c r="C751" s="2">
        <v>30.875</v>
      </c>
      <c r="D751" s="5">
        <v>0</v>
      </c>
      <c r="E751" s="7" t="s">
        <v>1</v>
      </c>
      <c r="F751" t="s">
        <v>22</v>
      </c>
      <c r="G751" s="16">
        <v>3062.5082499999999</v>
      </c>
      <c r="H751" s="2"/>
    </row>
    <row r="752" spans="1:8" ht="15" x14ac:dyDescent="0.25">
      <c r="A752">
        <v>37</v>
      </c>
      <c r="B752" t="s">
        <v>24</v>
      </c>
      <c r="C752" s="2">
        <v>26.4</v>
      </c>
      <c r="D752" s="5">
        <v>0</v>
      </c>
      <c r="E752" s="7" t="s">
        <v>0</v>
      </c>
      <c r="F752" t="s">
        <v>21</v>
      </c>
      <c r="G752" s="16">
        <v>19539.242999999999</v>
      </c>
      <c r="H752" s="2"/>
    </row>
    <row r="753" spans="1:8" ht="15" x14ac:dyDescent="0.25">
      <c r="A753">
        <v>21</v>
      </c>
      <c r="B753" t="s">
        <v>25</v>
      </c>
      <c r="C753" s="2">
        <v>28.975000000000001</v>
      </c>
      <c r="D753" s="5">
        <v>0</v>
      </c>
      <c r="E753" s="7" t="s">
        <v>1</v>
      </c>
      <c r="F753" t="s">
        <v>22</v>
      </c>
      <c r="G753" s="16">
        <v>1906.35825</v>
      </c>
      <c r="H753" s="2"/>
    </row>
    <row r="754" spans="1:8" ht="15" x14ac:dyDescent="0.25">
      <c r="A754">
        <v>64</v>
      </c>
      <c r="B754" t="s">
        <v>25</v>
      </c>
      <c r="C754" s="2">
        <v>37.905000000000001</v>
      </c>
      <c r="D754" s="5">
        <v>0</v>
      </c>
      <c r="E754" s="7" t="s">
        <v>1</v>
      </c>
      <c r="F754" t="s">
        <v>22</v>
      </c>
      <c r="G754" s="16">
        <v>14210.53595</v>
      </c>
      <c r="H754" s="2"/>
    </row>
    <row r="755" spans="1:8" ht="15" x14ac:dyDescent="0.25">
      <c r="A755">
        <v>58</v>
      </c>
      <c r="B755" t="s">
        <v>24</v>
      </c>
      <c r="C755" s="2">
        <v>22.77</v>
      </c>
      <c r="D755" s="5">
        <v>0</v>
      </c>
      <c r="E755" s="7" t="s">
        <v>1</v>
      </c>
      <c r="F755" t="s">
        <v>21</v>
      </c>
      <c r="G755" s="16">
        <v>11833.782300000001</v>
      </c>
      <c r="H755" s="2"/>
    </row>
    <row r="756" spans="1:8" ht="15" x14ac:dyDescent="0.25">
      <c r="A756">
        <v>24</v>
      </c>
      <c r="B756" t="s">
        <v>25</v>
      </c>
      <c r="C756" s="2">
        <v>33.630000000000003</v>
      </c>
      <c r="D756" s="5">
        <v>4</v>
      </c>
      <c r="E756" s="7" t="s">
        <v>1</v>
      </c>
      <c r="F756" t="s">
        <v>23</v>
      </c>
      <c r="G756" s="16">
        <v>17128.426080000001</v>
      </c>
      <c r="H756" s="2"/>
    </row>
    <row r="757" spans="1:8" ht="15" x14ac:dyDescent="0.25">
      <c r="A757">
        <v>31</v>
      </c>
      <c r="B757" t="s">
        <v>25</v>
      </c>
      <c r="C757" s="2">
        <v>27.645</v>
      </c>
      <c r="D757" s="5">
        <v>2</v>
      </c>
      <c r="E757" s="7" t="s">
        <v>1</v>
      </c>
      <c r="F757" t="s">
        <v>23</v>
      </c>
      <c r="G757" s="16">
        <v>5031.26955</v>
      </c>
      <c r="H757" s="2"/>
    </row>
    <row r="758" spans="1:8" ht="15" x14ac:dyDescent="0.25">
      <c r="A758">
        <v>39</v>
      </c>
      <c r="B758" t="s">
        <v>24</v>
      </c>
      <c r="C758" s="2">
        <v>22.8</v>
      </c>
      <c r="D758" s="5">
        <v>3</v>
      </c>
      <c r="E758" s="7" t="s">
        <v>1</v>
      </c>
      <c r="F758" t="s">
        <v>23</v>
      </c>
      <c r="G758" s="16">
        <v>7985.8149999999996</v>
      </c>
      <c r="H758" s="2"/>
    </row>
    <row r="759" spans="1:8" ht="15" x14ac:dyDescent="0.25">
      <c r="A759">
        <v>47</v>
      </c>
      <c r="B759" t="s">
        <v>24</v>
      </c>
      <c r="C759" s="2">
        <v>27.83</v>
      </c>
      <c r="D759" s="5">
        <v>0</v>
      </c>
      <c r="E759" s="7" t="s">
        <v>0</v>
      </c>
      <c r="F759" t="s">
        <v>21</v>
      </c>
      <c r="G759" s="16">
        <v>23065.420699999999</v>
      </c>
      <c r="H759" s="2"/>
    </row>
    <row r="760" spans="1:8" ht="15" x14ac:dyDescent="0.25">
      <c r="A760">
        <v>30</v>
      </c>
      <c r="B760" t="s">
        <v>25</v>
      </c>
      <c r="C760" s="2">
        <v>37.43</v>
      </c>
      <c r="D760" s="5">
        <v>3</v>
      </c>
      <c r="E760" s="7" t="s">
        <v>1</v>
      </c>
      <c r="F760" t="s">
        <v>23</v>
      </c>
      <c r="G760" s="16">
        <v>5428.7277000000004</v>
      </c>
      <c r="H760" s="2"/>
    </row>
    <row r="761" spans="1:8" ht="15" x14ac:dyDescent="0.25">
      <c r="A761">
        <v>18</v>
      </c>
      <c r="B761" t="s">
        <v>25</v>
      </c>
      <c r="C761" s="2">
        <v>38.17</v>
      </c>
      <c r="D761" s="5">
        <v>0</v>
      </c>
      <c r="E761" s="7" t="s">
        <v>0</v>
      </c>
      <c r="F761" t="s">
        <v>21</v>
      </c>
      <c r="G761" s="16">
        <v>36307.798300000002</v>
      </c>
      <c r="H761" s="2"/>
    </row>
    <row r="762" spans="1:8" ht="15" x14ac:dyDescent="0.25">
      <c r="A762">
        <v>22</v>
      </c>
      <c r="B762" t="s">
        <v>24</v>
      </c>
      <c r="C762" s="2">
        <v>34.58</v>
      </c>
      <c r="D762" s="5">
        <v>2</v>
      </c>
      <c r="E762" s="7" t="s">
        <v>1</v>
      </c>
      <c r="F762" t="s">
        <v>23</v>
      </c>
      <c r="G762" s="16">
        <v>3925.7582000000002</v>
      </c>
      <c r="H762" s="2"/>
    </row>
    <row r="763" spans="1:8" ht="15" x14ac:dyDescent="0.25">
      <c r="A763">
        <v>23</v>
      </c>
      <c r="B763" t="s">
        <v>25</v>
      </c>
      <c r="C763" s="2">
        <v>35.200000000000003</v>
      </c>
      <c r="D763" s="5">
        <v>1</v>
      </c>
      <c r="E763" s="7" t="s">
        <v>1</v>
      </c>
      <c r="F763" t="s">
        <v>20</v>
      </c>
      <c r="G763" s="16">
        <v>2416.9549999999999</v>
      </c>
      <c r="H763" s="2"/>
    </row>
    <row r="764" spans="1:8" ht="15" x14ac:dyDescent="0.25">
      <c r="A764">
        <v>33</v>
      </c>
      <c r="B764" t="s">
        <v>25</v>
      </c>
      <c r="C764" s="2">
        <v>27.1</v>
      </c>
      <c r="D764" s="5">
        <v>1</v>
      </c>
      <c r="E764" s="7" t="s">
        <v>0</v>
      </c>
      <c r="F764" t="s">
        <v>20</v>
      </c>
      <c r="G764" s="16">
        <v>19040.876</v>
      </c>
      <c r="H764" s="2"/>
    </row>
    <row r="765" spans="1:8" ht="15" x14ac:dyDescent="0.25">
      <c r="A765">
        <v>27</v>
      </c>
      <c r="B765" t="s">
        <v>25</v>
      </c>
      <c r="C765" s="2">
        <v>26.03</v>
      </c>
      <c r="D765" s="5">
        <v>0</v>
      </c>
      <c r="E765" s="7" t="s">
        <v>1</v>
      </c>
      <c r="F765" t="s">
        <v>23</v>
      </c>
      <c r="G765" s="16">
        <v>3070.8087</v>
      </c>
      <c r="H765" s="2"/>
    </row>
    <row r="766" spans="1:8" ht="15" x14ac:dyDescent="0.25">
      <c r="A766">
        <v>45</v>
      </c>
      <c r="B766" t="s">
        <v>24</v>
      </c>
      <c r="C766" s="2">
        <v>25.175000000000001</v>
      </c>
      <c r="D766" s="5">
        <v>2</v>
      </c>
      <c r="E766" s="7" t="s">
        <v>1</v>
      </c>
      <c r="F766" t="s">
        <v>23</v>
      </c>
      <c r="G766" s="16">
        <v>9095.0682500000003</v>
      </c>
      <c r="H766" s="2"/>
    </row>
    <row r="767" spans="1:8" ht="15" x14ac:dyDescent="0.25">
      <c r="A767">
        <v>57</v>
      </c>
      <c r="B767" t="s">
        <v>24</v>
      </c>
      <c r="C767" s="2">
        <v>31.824999999999999</v>
      </c>
      <c r="D767" s="5">
        <v>0</v>
      </c>
      <c r="E767" s="7" t="s">
        <v>1</v>
      </c>
      <c r="F767" t="s">
        <v>22</v>
      </c>
      <c r="G767" s="16">
        <v>11842.623750000001</v>
      </c>
      <c r="H767" s="2"/>
    </row>
    <row r="768" spans="1:8" ht="15" x14ac:dyDescent="0.25">
      <c r="A768">
        <v>47</v>
      </c>
      <c r="B768" t="s">
        <v>25</v>
      </c>
      <c r="C768" s="2">
        <v>32.299999999999997</v>
      </c>
      <c r="D768" s="5">
        <v>1</v>
      </c>
      <c r="E768" s="7" t="s">
        <v>1</v>
      </c>
      <c r="F768" t="s">
        <v>20</v>
      </c>
      <c r="G768" s="16">
        <v>8062.7640000000001</v>
      </c>
      <c r="H768" s="2"/>
    </row>
    <row r="769" spans="1:8" ht="15" x14ac:dyDescent="0.25">
      <c r="A769">
        <v>42</v>
      </c>
      <c r="B769" t="s">
        <v>24</v>
      </c>
      <c r="C769" s="2">
        <v>29</v>
      </c>
      <c r="D769" s="5">
        <v>1</v>
      </c>
      <c r="E769" s="7" t="s">
        <v>1</v>
      </c>
      <c r="F769" t="s">
        <v>20</v>
      </c>
      <c r="G769" s="16">
        <v>7050.6419999999998</v>
      </c>
      <c r="H769" s="2"/>
    </row>
    <row r="770" spans="1:8" ht="15" x14ac:dyDescent="0.25">
      <c r="A770">
        <v>64</v>
      </c>
      <c r="B770" t="s">
        <v>24</v>
      </c>
      <c r="C770" s="2">
        <v>39.700000000000003</v>
      </c>
      <c r="D770" s="5">
        <v>0</v>
      </c>
      <c r="E770" s="7" t="s">
        <v>1</v>
      </c>
      <c r="F770" t="s">
        <v>20</v>
      </c>
      <c r="G770" s="16">
        <v>14319.031000000001</v>
      </c>
      <c r="H770" s="2"/>
    </row>
    <row r="771" spans="1:8" ht="15" x14ac:dyDescent="0.25">
      <c r="A771">
        <v>38</v>
      </c>
      <c r="B771" t="s">
        <v>24</v>
      </c>
      <c r="C771" s="2">
        <v>19.475000000000001</v>
      </c>
      <c r="D771" s="5">
        <v>2</v>
      </c>
      <c r="E771" s="7" t="s">
        <v>1</v>
      </c>
      <c r="F771" t="s">
        <v>22</v>
      </c>
      <c r="G771" s="16">
        <v>6933.2422500000002</v>
      </c>
      <c r="H771" s="2"/>
    </row>
    <row r="772" spans="1:8" ht="15" x14ac:dyDescent="0.25">
      <c r="A772">
        <v>61</v>
      </c>
      <c r="B772" t="s">
        <v>25</v>
      </c>
      <c r="C772" s="2">
        <v>36.1</v>
      </c>
      <c r="D772" s="5">
        <v>3</v>
      </c>
      <c r="E772" s="7" t="s">
        <v>1</v>
      </c>
      <c r="F772" t="s">
        <v>20</v>
      </c>
      <c r="G772" s="16">
        <v>27941.28758</v>
      </c>
      <c r="H772" s="2"/>
    </row>
    <row r="773" spans="1:8" ht="15" x14ac:dyDescent="0.25">
      <c r="A773">
        <v>53</v>
      </c>
      <c r="B773" t="s">
        <v>24</v>
      </c>
      <c r="C773" s="2">
        <v>26.7</v>
      </c>
      <c r="D773" s="5">
        <v>2</v>
      </c>
      <c r="E773" s="7" t="s">
        <v>1</v>
      </c>
      <c r="F773" t="s">
        <v>20</v>
      </c>
      <c r="G773" s="16">
        <v>11150.78</v>
      </c>
      <c r="H773" s="2"/>
    </row>
    <row r="774" spans="1:8" ht="15" x14ac:dyDescent="0.25">
      <c r="A774">
        <v>44</v>
      </c>
      <c r="B774" t="s">
        <v>24</v>
      </c>
      <c r="C774" s="2">
        <v>36.479999999999997</v>
      </c>
      <c r="D774" s="5">
        <v>0</v>
      </c>
      <c r="E774" s="7" t="s">
        <v>1</v>
      </c>
      <c r="F774" t="s">
        <v>23</v>
      </c>
      <c r="G774" s="16">
        <v>12797.20962</v>
      </c>
      <c r="H774" s="2"/>
    </row>
    <row r="775" spans="1:8" ht="15" x14ac:dyDescent="0.25">
      <c r="A775">
        <v>19</v>
      </c>
      <c r="B775" t="s">
        <v>24</v>
      </c>
      <c r="C775" s="2">
        <v>28.88</v>
      </c>
      <c r="D775" s="5">
        <v>0</v>
      </c>
      <c r="E775" s="7" t="s">
        <v>0</v>
      </c>
      <c r="F775" t="s">
        <v>22</v>
      </c>
      <c r="G775" s="16">
        <v>17748.5062</v>
      </c>
      <c r="H775" s="2"/>
    </row>
    <row r="776" spans="1:8" ht="15" x14ac:dyDescent="0.25">
      <c r="A776">
        <v>41</v>
      </c>
      <c r="B776" t="s">
        <v>25</v>
      </c>
      <c r="C776" s="2">
        <v>34.200000000000003</v>
      </c>
      <c r="D776" s="5">
        <v>2</v>
      </c>
      <c r="E776" s="7" t="s">
        <v>1</v>
      </c>
      <c r="F776" t="s">
        <v>22</v>
      </c>
      <c r="G776" s="16">
        <v>7261.741</v>
      </c>
      <c r="H776" s="2"/>
    </row>
    <row r="777" spans="1:8" ht="15" x14ac:dyDescent="0.25">
      <c r="A777">
        <v>51</v>
      </c>
      <c r="B777" t="s">
        <v>25</v>
      </c>
      <c r="C777" s="2">
        <v>33.33</v>
      </c>
      <c r="D777" s="5">
        <v>3</v>
      </c>
      <c r="E777" s="7" t="s">
        <v>1</v>
      </c>
      <c r="F777" t="s">
        <v>21</v>
      </c>
      <c r="G777" s="16">
        <v>10560.4917</v>
      </c>
      <c r="H777" s="2"/>
    </row>
    <row r="778" spans="1:8" ht="15" x14ac:dyDescent="0.25">
      <c r="A778">
        <v>40</v>
      </c>
      <c r="B778" t="s">
        <v>25</v>
      </c>
      <c r="C778" s="2">
        <v>32.299999999999997</v>
      </c>
      <c r="D778" s="5">
        <v>2</v>
      </c>
      <c r="E778" s="7" t="s">
        <v>1</v>
      </c>
      <c r="F778" t="s">
        <v>22</v>
      </c>
      <c r="G778" s="16">
        <v>6986.6970000000001</v>
      </c>
      <c r="H778" s="2"/>
    </row>
    <row r="779" spans="1:8" ht="15" x14ac:dyDescent="0.25">
      <c r="A779">
        <v>45</v>
      </c>
      <c r="B779" t="s">
        <v>25</v>
      </c>
      <c r="C779" s="2">
        <v>39.805</v>
      </c>
      <c r="D779" s="5">
        <v>0</v>
      </c>
      <c r="E779" s="7" t="s">
        <v>1</v>
      </c>
      <c r="F779" t="s">
        <v>23</v>
      </c>
      <c r="G779" s="16">
        <v>7448.4039499999999</v>
      </c>
      <c r="H779" s="2"/>
    </row>
    <row r="780" spans="1:8" ht="15" x14ac:dyDescent="0.25">
      <c r="A780">
        <v>35</v>
      </c>
      <c r="B780" t="s">
        <v>25</v>
      </c>
      <c r="C780" s="2">
        <v>34.32</v>
      </c>
      <c r="D780" s="5">
        <v>3</v>
      </c>
      <c r="E780" s="7" t="s">
        <v>1</v>
      </c>
      <c r="F780" t="s">
        <v>21</v>
      </c>
      <c r="G780" s="16">
        <v>5934.3797999999997</v>
      </c>
      <c r="H780" s="2"/>
    </row>
    <row r="781" spans="1:8" ht="15" x14ac:dyDescent="0.25">
      <c r="A781">
        <v>53</v>
      </c>
      <c r="B781" t="s">
        <v>25</v>
      </c>
      <c r="C781" s="2">
        <v>28.88</v>
      </c>
      <c r="D781" s="5">
        <v>0</v>
      </c>
      <c r="E781" s="7" t="s">
        <v>1</v>
      </c>
      <c r="F781" t="s">
        <v>22</v>
      </c>
      <c r="G781" s="16">
        <v>9869.8101999999999</v>
      </c>
      <c r="H781" s="2"/>
    </row>
    <row r="782" spans="1:8" ht="15" x14ac:dyDescent="0.25">
      <c r="A782">
        <v>30</v>
      </c>
      <c r="B782" t="s">
        <v>25</v>
      </c>
      <c r="C782" s="2">
        <v>24.4</v>
      </c>
      <c r="D782" s="5">
        <v>3</v>
      </c>
      <c r="E782" s="7" t="s">
        <v>0</v>
      </c>
      <c r="F782" t="s">
        <v>20</v>
      </c>
      <c r="G782" s="16">
        <v>18259.216</v>
      </c>
      <c r="H782" s="2"/>
    </row>
    <row r="783" spans="1:8" ht="15" x14ac:dyDescent="0.25">
      <c r="A783">
        <v>18</v>
      </c>
      <c r="B783" t="s">
        <v>25</v>
      </c>
      <c r="C783" s="2">
        <v>41.14</v>
      </c>
      <c r="D783" s="5">
        <v>0</v>
      </c>
      <c r="E783" s="7" t="s">
        <v>1</v>
      </c>
      <c r="F783" t="s">
        <v>21</v>
      </c>
      <c r="G783" s="16">
        <v>1146.7965999999999</v>
      </c>
      <c r="H783" s="2"/>
    </row>
    <row r="784" spans="1:8" ht="15" x14ac:dyDescent="0.25">
      <c r="A784">
        <v>51</v>
      </c>
      <c r="B784" t="s">
        <v>25</v>
      </c>
      <c r="C784" s="2">
        <v>35.97</v>
      </c>
      <c r="D784" s="5">
        <v>1</v>
      </c>
      <c r="E784" s="7" t="s">
        <v>1</v>
      </c>
      <c r="F784" t="s">
        <v>21</v>
      </c>
      <c r="G784" s="16">
        <v>9386.1612999999998</v>
      </c>
      <c r="H784" s="2"/>
    </row>
    <row r="785" spans="1:8" ht="15" x14ac:dyDescent="0.25">
      <c r="A785">
        <v>50</v>
      </c>
      <c r="B785" t="s">
        <v>24</v>
      </c>
      <c r="C785" s="2">
        <v>27.6</v>
      </c>
      <c r="D785" s="5">
        <v>1</v>
      </c>
      <c r="E785" s="7" t="s">
        <v>0</v>
      </c>
      <c r="F785" t="s">
        <v>20</v>
      </c>
      <c r="G785" s="16">
        <v>24520.263999999999</v>
      </c>
      <c r="H785" s="2"/>
    </row>
    <row r="786" spans="1:8" ht="15" x14ac:dyDescent="0.25">
      <c r="A786">
        <v>31</v>
      </c>
      <c r="B786" t="s">
        <v>24</v>
      </c>
      <c r="C786" s="2">
        <v>29.26</v>
      </c>
      <c r="D786" s="5">
        <v>1</v>
      </c>
      <c r="E786" s="7" t="s">
        <v>1</v>
      </c>
      <c r="F786" t="s">
        <v>21</v>
      </c>
      <c r="G786" s="16">
        <v>4350.5144</v>
      </c>
      <c r="H786" s="2"/>
    </row>
    <row r="787" spans="1:8" ht="15" x14ac:dyDescent="0.25">
      <c r="A787">
        <v>35</v>
      </c>
      <c r="B787" t="s">
        <v>24</v>
      </c>
      <c r="C787" s="2">
        <v>27.7</v>
      </c>
      <c r="D787" s="5">
        <v>3</v>
      </c>
      <c r="E787" s="7" t="s">
        <v>1</v>
      </c>
      <c r="F787" t="s">
        <v>20</v>
      </c>
      <c r="G787" s="16">
        <v>6414.1779999999999</v>
      </c>
      <c r="H787" s="2"/>
    </row>
    <row r="788" spans="1:8" ht="15" x14ac:dyDescent="0.25">
      <c r="A788">
        <v>60</v>
      </c>
      <c r="B788" t="s">
        <v>25</v>
      </c>
      <c r="C788" s="2">
        <v>36.954999999999998</v>
      </c>
      <c r="D788" s="5">
        <v>0</v>
      </c>
      <c r="E788" s="7" t="s">
        <v>1</v>
      </c>
      <c r="F788" t="s">
        <v>23</v>
      </c>
      <c r="G788" s="16">
        <v>12741.167450000001</v>
      </c>
      <c r="H788" s="2"/>
    </row>
    <row r="789" spans="1:8" ht="15" x14ac:dyDescent="0.25">
      <c r="A789">
        <v>21</v>
      </c>
      <c r="B789" t="s">
        <v>25</v>
      </c>
      <c r="C789" s="2">
        <v>36.86</v>
      </c>
      <c r="D789" s="5">
        <v>0</v>
      </c>
      <c r="E789" s="7" t="s">
        <v>1</v>
      </c>
      <c r="F789" t="s">
        <v>22</v>
      </c>
      <c r="G789" s="16">
        <v>1917.3184000000001</v>
      </c>
      <c r="H789" s="2"/>
    </row>
    <row r="790" spans="1:8" ht="15" x14ac:dyDescent="0.25">
      <c r="A790">
        <v>29</v>
      </c>
      <c r="B790" t="s">
        <v>25</v>
      </c>
      <c r="C790" s="2">
        <v>22.515000000000001</v>
      </c>
      <c r="D790" s="5">
        <v>3</v>
      </c>
      <c r="E790" s="7" t="s">
        <v>1</v>
      </c>
      <c r="F790" t="s">
        <v>23</v>
      </c>
      <c r="G790" s="16">
        <v>5209.5788499999999</v>
      </c>
      <c r="H790" s="2"/>
    </row>
    <row r="791" spans="1:8" ht="15" x14ac:dyDescent="0.25">
      <c r="A791">
        <v>62</v>
      </c>
      <c r="B791" t="s">
        <v>24</v>
      </c>
      <c r="C791" s="2">
        <v>29.92</v>
      </c>
      <c r="D791" s="5">
        <v>0</v>
      </c>
      <c r="E791" s="7" t="s">
        <v>1</v>
      </c>
      <c r="F791" t="s">
        <v>21</v>
      </c>
      <c r="G791" s="16">
        <v>13457.960800000001</v>
      </c>
      <c r="H791" s="2"/>
    </row>
    <row r="792" spans="1:8" ht="15" x14ac:dyDescent="0.25">
      <c r="A792">
        <v>39</v>
      </c>
      <c r="B792" t="s">
        <v>24</v>
      </c>
      <c r="C792" s="2">
        <v>41.8</v>
      </c>
      <c r="D792" s="5">
        <v>0</v>
      </c>
      <c r="E792" s="7" t="s">
        <v>1</v>
      </c>
      <c r="F792" t="s">
        <v>21</v>
      </c>
      <c r="G792" s="16">
        <v>5662.2250000000004</v>
      </c>
      <c r="H792" s="2"/>
    </row>
    <row r="793" spans="1:8" ht="15" x14ac:dyDescent="0.25">
      <c r="A793">
        <v>19</v>
      </c>
      <c r="B793" t="s">
        <v>25</v>
      </c>
      <c r="C793" s="2">
        <v>27.6</v>
      </c>
      <c r="D793" s="5">
        <v>0</v>
      </c>
      <c r="E793" s="7" t="s">
        <v>1</v>
      </c>
      <c r="F793" t="s">
        <v>20</v>
      </c>
      <c r="G793" s="16">
        <v>1252.4069999999999</v>
      </c>
      <c r="H793" s="2"/>
    </row>
    <row r="794" spans="1:8" ht="15" x14ac:dyDescent="0.25">
      <c r="A794">
        <v>22</v>
      </c>
      <c r="B794" t="s">
        <v>24</v>
      </c>
      <c r="C794" s="2">
        <v>23.18</v>
      </c>
      <c r="D794" s="5">
        <v>0</v>
      </c>
      <c r="E794" s="7" t="s">
        <v>1</v>
      </c>
      <c r="F794" t="s">
        <v>23</v>
      </c>
      <c r="G794" s="16">
        <v>2731.9122000000002</v>
      </c>
      <c r="H794" s="2"/>
    </row>
    <row r="795" spans="1:8" ht="15" x14ac:dyDescent="0.25">
      <c r="A795">
        <v>53</v>
      </c>
      <c r="B795" t="s">
        <v>25</v>
      </c>
      <c r="C795" s="2">
        <v>20.9</v>
      </c>
      <c r="D795" s="5">
        <v>0</v>
      </c>
      <c r="E795" s="7" t="s">
        <v>0</v>
      </c>
      <c r="F795" t="s">
        <v>21</v>
      </c>
      <c r="G795" s="16">
        <v>21195.817999999999</v>
      </c>
      <c r="H795" s="2"/>
    </row>
    <row r="796" spans="1:8" ht="15" x14ac:dyDescent="0.25">
      <c r="A796">
        <v>39</v>
      </c>
      <c r="B796" t="s">
        <v>24</v>
      </c>
      <c r="C796" s="2">
        <v>31.92</v>
      </c>
      <c r="D796" s="5">
        <v>2</v>
      </c>
      <c r="E796" s="7" t="s">
        <v>1</v>
      </c>
      <c r="F796" t="s">
        <v>22</v>
      </c>
      <c r="G796" s="16">
        <v>7209.4917999999998</v>
      </c>
      <c r="H796" s="2"/>
    </row>
    <row r="797" spans="1:8" ht="15" x14ac:dyDescent="0.25">
      <c r="A797">
        <v>27</v>
      </c>
      <c r="B797" t="s">
        <v>25</v>
      </c>
      <c r="C797" s="2">
        <v>28.5</v>
      </c>
      <c r="D797" s="5">
        <v>0</v>
      </c>
      <c r="E797" s="7" t="s">
        <v>0</v>
      </c>
      <c r="F797" t="s">
        <v>22</v>
      </c>
      <c r="G797" s="16">
        <v>18310.741999999998</v>
      </c>
      <c r="H797" s="2"/>
    </row>
    <row r="798" spans="1:8" ht="15" x14ac:dyDescent="0.25">
      <c r="A798">
        <v>30</v>
      </c>
      <c r="B798" t="s">
        <v>25</v>
      </c>
      <c r="C798" s="2">
        <v>44.22</v>
      </c>
      <c r="D798" s="5">
        <v>2</v>
      </c>
      <c r="E798" s="7" t="s">
        <v>1</v>
      </c>
      <c r="F798" t="s">
        <v>21</v>
      </c>
      <c r="G798" s="16">
        <v>4266.1657999999998</v>
      </c>
      <c r="H798" s="2"/>
    </row>
    <row r="799" spans="1:8" ht="15" x14ac:dyDescent="0.25">
      <c r="A799">
        <v>30</v>
      </c>
      <c r="B799" t="s">
        <v>24</v>
      </c>
      <c r="C799" s="2">
        <v>22.895</v>
      </c>
      <c r="D799" s="5">
        <v>1</v>
      </c>
      <c r="E799" s="7" t="s">
        <v>1</v>
      </c>
      <c r="F799" t="s">
        <v>23</v>
      </c>
      <c r="G799" s="16">
        <v>4719.52405</v>
      </c>
      <c r="H799" s="2"/>
    </row>
    <row r="800" spans="1:8" ht="15" x14ac:dyDescent="0.25">
      <c r="A800">
        <v>58</v>
      </c>
      <c r="B800" t="s">
        <v>24</v>
      </c>
      <c r="C800" s="2">
        <v>33.1</v>
      </c>
      <c r="D800" s="5">
        <v>0</v>
      </c>
      <c r="E800" s="7" t="s">
        <v>1</v>
      </c>
      <c r="F800" t="s">
        <v>20</v>
      </c>
      <c r="G800" s="16">
        <v>11848.141</v>
      </c>
      <c r="H800" s="2"/>
    </row>
    <row r="801" spans="1:8" ht="15" x14ac:dyDescent="0.25">
      <c r="A801">
        <v>33</v>
      </c>
      <c r="B801" t="s">
        <v>25</v>
      </c>
      <c r="C801" s="2">
        <v>24.795000000000002</v>
      </c>
      <c r="D801" s="5">
        <v>0</v>
      </c>
      <c r="E801" s="7" t="s">
        <v>0</v>
      </c>
      <c r="F801" t="s">
        <v>23</v>
      </c>
      <c r="G801" s="16">
        <v>17904.527050000001</v>
      </c>
      <c r="H801" s="2"/>
    </row>
    <row r="802" spans="1:8" ht="15" x14ac:dyDescent="0.25">
      <c r="A802">
        <v>42</v>
      </c>
      <c r="B802" t="s">
        <v>24</v>
      </c>
      <c r="C802" s="2">
        <v>26.18</v>
      </c>
      <c r="D802" s="5">
        <v>1</v>
      </c>
      <c r="E802" s="7" t="s">
        <v>1</v>
      </c>
      <c r="F802" t="s">
        <v>21</v>
      </c>
      <c r="G802" s="16">
        <v>7046.7222000000002</v>
      </c>
      <c r="H802" s="2"/>
    </row>
    <row r="803" spans="1:8" ht="15" x14ac:dyDescent="0.25">
      <c r="A803">
        <v>64</v>
      </c>
      <c r="B803" t="s">
        <v>24</v>
      </c>
      <c r="C803" s="2">
        <v>35.97</v>
      </c>
      <c r="D803" s="5">
        <v>0</v>
      </c>
      <c r="E803" s="7" t="s">
        <v>1</v>
      </c>
      <c r="F803" t="s">
        <v>21</v>
      </c>
      <c r="G803" s="16">
        <v>14313.846299999999</v>
      </c>
      <c r="H803" s="2"/>
    </row>
    <row r="804" spans="1:8" ht="15" x14ac:dyDescent="0.25">
      <c r="A804">
        <v>21</v>
      </c>
      <c r="B804" t="s">
        <v>25</v>
      </c>
      <c r="C804" s="2">
        <v>22.3</v>
      </c>
      <c r="D804" s="5">
        <v>1</v>
      </c>
      <c r="E804" s="7" t="s">
        <v>1</v>
      </c>
      <c r="F804" t="s">
        <v>20</v>
      </c>
      <c r="G804" s="16">
        <v>2103.08</v>
      </c>
      <c r="H804" s="2"/>
    </row>
    <row r="805" spans="1:8" ht="15" x14ac:dyDescent="0.25">
      <c r="A805">
        <v>18</v>
      </c>
      <c r="B805" t="s">
        <v>24</v>
      </c>
      <c r="C805" s="2">
        <v>42.24</v>
      </c>
      <c r="D805" s="5">
        <v>0</v>
      </c>
      <c r="E805" s="7" t="s">
        <v>0</v>
      </c>
      <c r="F805" t="s">
        <v>21</v>
      </c>
      <c r="G805" s="16">
        <v>38792.685599999997</v>
      </c>
      <c r="H805" s="2"/>
    </row>
    <row r="806" spans="1:8" ht="15" x14ac:dyDescent="0.25">
      <c r="A806">
        <v>23</v>
      </c>
      <c r="B806" t="s">
        <v>25</v>
      </c>
      <c r="C806" s="2">
        <v>26.51</v>
      </c>
      <c r="D806" s="5">
        <v>0</v>
      </c>
      <c r="E806" s="7" t="s">
        <v>1</v>
      </c>
      <c r="F806" t="s">
        <v>21</v>
      </c>
      <c r="G806" s="16">
        <v>1815.8759</v>
      </c>
      <c r="H806" s="2"/>
    </row>
    <row r="807" spans="1:8" ht="15" x14ac:dyDescent="0.25">
      <c r="A807">
        <v>45</v>
      </c>
      <c r="B807" t="s">
        <v>24</v>
      </c>
      <c r="C807" s="2">
        <v>35.814999999999998</v>
      </c>
      <c r="D807" s="5">
        <v>0</v>
      </c>
      <c r="E807" s="7" t="s">
        <v>1</v>
      </c>
      <c r="F807" t="s">
        <v>22</v>
      </c>
      <c r="G807" s="16">
        <v>7731.8578500000003</v>
      </c>
      <c r="H807" s="2"/>
    </row>
    <row r="808" spans="1:8" ht="15" x14ac:dyDescent="0.25">
      <c r="A808">
        <v>40</v>
      </c>
      <c r="B808" t="s">
        <v>24</v>
      </c>
      <c r="C808" s="2">
        <v>41.42</v>
      </c>
      <c r="D808" s="5">
        <v>1</v>
      </c>
      <c r="E808" s="7" t="s">
        <v>1</v>
      </c>
      <c r="F808" t="s">
        <v>22</v>
      </c>
      <c r="G808" s="16">
        <v>28476.734990000001</v>
      </c>
      <c r="H808" s="2"/>
    </row>
    <row r="809" spans="1:8" ht="15" x14ac:dyDescent="0.25">
      <c r="A809">
        <v>19</v>
      </c>
      <c r="B809" t="s">
        <v>24</v>
      </c>
      <c r="C809" s="2">
        <v>36.575000000000003</v>
      </c>
      <c r="D809" s="5">
        <v>0</v>
      </c>
      <c r="E809" s="7" t="s">
        <v>1</v>
      </c>
      <c r="F809" t="s">
        <v>22</v>
      </c>
      <c r="G809" s="16">
        <v>2136.8822500000001</v>
      </c>
      <c r="H809" s="2"/>
    </row>
    <row r="810" spans="1:8" ht="15" x14ac:dyDescent="0.25">
      <c r="A810">
        <v>18</v>
      </c>
      <c r="B810" t="s">
        <v>25</v>
      </c>
      <c r="C810" s="2">
        <v>30.14</v>
      </c>
      <c r="D810" s="5">
        <v>0</v>
      </c>
      <c r="E810" s="7" t="s">
        <v>1</v>
      </c>
      <c r="F810" t="s">
        <v>21</v>
      </c>
      <c r="G810" s="16">
        <v>1131.5065999999999</v>
      </c>
      <c r="H810" s="2"/>
    </row>
    <row r="811" spans="1:8" ht="15" x14ac:dyDescent="0.25">
      <c r="A811">
        <v>25</v>
      </c>
      <c r="B811" t="s">
        <v>25</v>
      </c>
      <c r="C811" s="2">
        <v>25.84</v>
      </c>
      <c r="D811" s="5">
        <v>1</v>
      </c>
      <c r="E811" s="7" t="s">
        <v>1</v>
      </c>
      <c r="F811" t="s">
        <v>23</v>
      </c>
      <c r="G811" s="16">
        <v>3309.7926000000002</v>
      </c>
      <c r="H811" s="2"/>
    </row>
    <row r="812" spans="1:8" ht="15" x14ac:dyDescent="0.25">
      <c r="A812">
        <v>46</v>
      </c>
      <c r="B812" t="s">
        <v>24</v>
      </c>
      <c r="C812" s="2">
        <v>30.8</v>
      </c>
      <c r="D812" s="5">
        <v>3</v>
      </c>
      <c r="E812" s="7" t="s">
        <v>1</v>
      </c>
      <c r="F812" t="s">
        <v>20</v>
      </c>
      <c r="G812" s="16">
        <v>9414.92</v>
      </c>
      <c r="H812" s="2"/>
    </row>
    <row r="813" spans="1:8" ht="15" x14ac:dyDescent="0.25">
      <c r="A813">
        <v>33</v>
      </c>
      <c r="B813" t="s">
        <v>24</v>
      </c>
      <c r="C813" s="2">
        <v>42.94</v>
      </c>
      <c r="D813" s="5">
        <v>3</v>
      </c>
      <c r="E813" s="7" t="s">
        <v>1</v>
      </c>
      <c r="F813" t="s">
        <v>22</v>
      </c>
      <c r="G813" s="16">
        <v>6360.9935999999998</v>
      </c>
      <c r="H813" s="2"/>
    </row>
    <row r="814" spans="1:8" ht="15" x14ac:dyDescent="0.25">
      <c r="A814">
        <v>54</v>
      </c>
      <c r="B814" t="s">
        <v>25</v>
      </c>
      <c r="C814" s="2">
        <v>21.01</v>
      </c>
      <c r="D814" s="5">
        <v>2</v>
      </c>
      <c r="E814" s="7" t="s">
        <v>1</v>
      </c>
      <c r="F814" t="s">
        <v>21</v>
      </c>
      <c r="G814" s="16">
        <v>11013.7119</v>
      </c>
      <c r="H814" s="2"/>
    </row>
    <row r="815" spans="1:8" ht="15" x14ac:dyDescent="0.25">
      <c r="A815">
        <v>28</v>
      </c>
      <c r="B815" t="s">
        <v>25</v>
      </c>
      <c r="C815" s="2">
        <v>22.515000000000001</v>
      </c>
      <c r="D815" s="5">
        <v>2</v>
      </c>
      <c r="E815" s="7" t="s">
        <v>1</v>
      </c>
      <c r="F815" t="s">
        <v>23</v>
      </c>
      <c r="G815" s="16">
        <v>4428.8878500000001</v>
      </c>
      <c r="H815" s="2"/>
    </row>
    <row r="816" spans="1:8" ht="15" x14ac:dyDescent="0.25">
      <c r="A816">
        <v>36</v>
      </c>
      <c r="B816" t="s">
        <v>25</v>
      </c>
      <c r="C816" s="2">
        <v>34.43</v>
      </c>
      <c r="D816" s="5">
        <v>2</v>
      </c>
      <c r="E816" s="7" t="s">
        <v>1</v>
      </c>
      <c r="F816" t="s">
        <v>21</v>
      </c>
      <c r="G816" s="16">
        <v>5584.3056999999999</v>
      </c>
      <c r="H816" s="2"/>
    </row>
    <row r="817" spans="1:8" ht="15" x14ac:dyDescent="0.25">
      <c r="A817">
        <v>20</v>
      </c>
      <c r="B817" t="s">
        <v>24</v>
      </c>
      <c r="C817" s="2">
        <v>31.46</v>
      </c>
      <c r="D817" s="5">
        <v>0</v>
      </c>
      <c r="E817" s="7" t="s">
        <v>1</v>
      </c>
      <c r="F817" t="s">
        <v>21</v>
      </c>
      <c r="G817" s="16">
        <v>1877.9294</v>
      </c>
      <c r="H817" s="2"/>
    </row>
    <row r="818" spans="1:8" ht="15" x14ac:dyDescent="0.25">
      <c r="A818">
        <v>24</v>
      </c>
      <c r="B818" t="s">
        <v>24</v>
      </c>
      <c r="C818" s="2">
        <v>24.225000000000001</v>
      </c>
      <c r="D818" s="5">
        <v>0</v>
      </c>
      <c r="E818" s="7" t="s">
        <v>1</v>
      </c>
      <c r="F818" t="s">
        <v>22</v>
      </c>
      <c r="G818" s="16">
        <v>2842.7607499999999</v>
      </c>
      <c r="H818" s="2"/>
    </row>
    <row r="819" spans="1:8" ht="15" x14ac:dyDescent="0.25">
      <c r="A819">
        <v>23</v>
      </c>
      <c r="B819" t="s">
        <v>25</v>
      </c>
      <c r="C819" s="2">
        <v>37.1</v>
      </c>
      <c r="D819" s="5">
        <v>3</v>
      </c>
      <c r="E819" s="7" t="s">
        <v>1</v>
      </c>
      <c r="F819" t="s">
        <v>20</v>
      </c>
      <c r="G819" s="16">
        <v>3597.596</v>
      </c>
      <c r="H819" s="2"/>
    </row>
    <row r="820" spans="1:8" ht="15" x14ac:dyDescent="0.25">
      <c r="A820">
        <v>47</v>
      </c>
      <c r="B820" t="s">
        <v>24</v>
      </c>
      <c r="C820" s="2">
        <v>26.125</v>
      </c>
      <c r="D820" s="5">
        <v>1</v>
      </c>
      <c r="E820" s="7" t="s">
        <v>0</v>
      </c>
      <c r="F820" t="s">
        <v>23</v>
      </c>
      <c r="G820" s="16">
        <v>23401.30575</v>
      </c>
      <c r="H820" s="2"/>
    </row>
    <row r="821" spans="1:8" ht="15" x14ac:dyDescent="0.25">
      <c r="A821">
        <v>33</v>
      </c>
      <c r="B821" t="s">
        <v>24</v>
      </c>
      <c r="C821" s="2">
        <v>35.53</v>
      </c>
      <c r="D821" s="5">
        <v>0</v>
      </c>
      <c r="E821" s="7" t="s">
        <v>0</v>
      </c>
      <c r="F821" t="s">
        <v>22</v>
      </c>
      <c r="G821" s="16">
        <v>55135.402090000003</v>
      </c>
      <c r="H821" s="2"/>
    </row>
    <row r="822" spans="1:8" ht="15" x14ac:dyDescent="0.25">
      <c r="A822">
        <v>45</v>
      </c>
      <c r="B822" t="s">
        <v>25</v>
      </c>
      <c r="C822" s="2">
        <v>33.700000000000003</v>
      </c>
      <c r="D822" s="5">
        <v>1</v>
      </c>
      <c r="E822" s="7" t="s">
        <v>1</v>
      </c>
      <c r="F822" t="s">
        <v>20</v>
      </c>
      <c r="G822" s="16">
        <v>7445.9179999999997</v>
      </c>
      <c r="H822" s="2"/>
    </row>
    <row r="823" spans="1:8" ht="15" x14ac:dyDescent="0.25">
      <c r="A823">
        <v>26</v>
      </c>
      <c r="B823" t="s">
        <v>25</v>
      </c>
      <c r="C823" s="2">
        <v>17.670000000000002</v>
      </c>
      <c r="D823" s="5">
        <v>0</v>
      </c>
      <c r="E823" s="7" t="s">
        <v>1</v>
      </c>
      <c r="F823" t="s">
        <v>22</v>
      </c>
      <c r="G823" s="16">
        <v>2680.9493000000002</v>
      </c>
      <c r="H823" s="2"/>
    </row>
    <row r="824" spans="1:8" ht="15" x14ac:dyDescent="0.25">
      <c r="A824">
        <v>18</v>
      </c>
      <c r="B824" t="s">
        <v>24</v>
      </c>
      <c r="C824" s="2">
        <v>31.13</v>
      </c>
      <c r="D824" s="5">
        <v>0</v>
      </c>
      <c r="E824" s="7" t="s">
        <v>1</v>
      </c>
      <c r="F824" t="s">
        <v>21</v>
      </c>
      <c r="G824" s="16">
        <v>1621.8827000000001</v>
      </c>
      <c r="H824" s="2"/>
    </row>
    <row r="825" spans="1:8" ht="15" x14ac:dyDescent="0.25">
      <c r="A825">
        <v>44</v>
      </c>
      <c r="B825" t="s">
        <v>24</v>
      </c>
      <c r="C825" s="2">
        <v>29.81</v>
      </c>
      <c r="D825" s="5">
        <v>2</v>
      </c>
      <c r="E825" s="7" t="s">
        <v>1</v>
      </c>
      <c r="F825" t="s">
        <v>21</v>
      </c>
      <c r="G825" s="16">
        <v>8219.2039000000004</v>
      </c>
      <c r="H825" s="2"/>
    </row>
    <row r="826" spans="1:8" ht="15" x14ac:dyDescent="0.25">
      <c r="A826">
        <v>60</v>
      </c>
      <c r="B826" t="s">
        <v>25</v>
      </c>
      <c r="C826" s="2">
        <v>24.32</v>
      </c>
      <c r="D826" s="5">
        <v>0</v>
      </c>
      <c r="E826" s="7" t="s">
        <v>1</v>
      </c>
      <c r="F826" t="s">
        <v>22</v>
      </c>
      <c r="G826" s="16">
        <v>12523.604799999999</v>
      </c>
      <c r="H826" s="2"/>
    </row>
    <row r="827" spans="1:8" ht="15" x14ac:dyDescent="0.25">
      <c r="A827">
        <v>64</v>
      </c>
      <c r="B827" t="s">
        <v>24</v>
      </c>
      <c r="C827" s="2">
        <v>31.824999999999999</v>
      </c>
      <c r="D827" s="5">
        <v>2</v>
      </c>
      <c r="E827" s="7" t="s">
        <v>1</v>
      </c>
      <c r="F827" t="s">
        <v>23</v>
      </c>
      <c r="G827" s="16">
        <v>16069.08475</v>
      </c>
      <c r="H827" s="2"/>
    </row>
    <row r="828" spans="1:8" ht="15" x14ac:dyDescent="0.25">
      <c r="A828">
        <v>56</v>
      </c>
      <c r="B828" t="s">
        <v>25</v>
      </c>
      <c r="C828" s="2">
        <v>31.79</v>
      </c>
      <c r="D828" s="5">
        <v>2</v>
      </c>
      <c r="E828" s="7" t="s">
        <v>0</v>
      </c>
      <c r="F828" t="s">
        <v>21</v>
      </c>
      <c r="G828" s="16">
        <v>43813.866099999999</v>
      </c>
      <c r="H828" s="2"/>
    </row>
    <row r="829" spans="1:8" ht="15" x14ac:dyDescent="0.25">
      <c r="A829">
        <v>36</v>
      </c>
      <c r="B829" t="s">
        <v>25</v>
      </c>
      <c r="C829" s="2">
        <v>28.024999999999999</v>
      </c>
      <c r="D829" s="5">
        <v>1</v>
      </c>
      <c r="E829" s="7" t="s">
        <v>0</v>
      </c>
      <c r="F829" t="s">
        <v>23</v>
      </c>
      <c r="G829" s="16">
        <v>20773.62775</v>
      </c>
      <c r="H829" s="2"/>
    </row>
    <row r="830" spans="1:8" ht="15" x14ac:dyDescent="0.25">
      <c r="A830">
        <v>41</v>
      </c>
      <c r="B830" t="s">
        <v>25</v>
      </c>
      <c r="C830" s="2">
        <v>30.78</v>
      </c>
      <c r="D830" s="5">
        <v>3</v>
      </c>
      <c r="E830" s="7" t="s">
        <v>0</v>
      </c>
      <c r="F830" t="s">
        <v>23</v>
      </c>
      <c r="G830" s="16">
        <v>39597.407200000001</v>
      </c>
      <c r="H830" s="2"/>
    </row>
    <row r="831" spans="1:8" ht="15" x14ac:dyDescent="0.25">
      <c r="A831">
        <v>39</v>
      </c>
      <c r="B831" t="s">
        <v>25</v>
      </c>
      <c r="C831" s="2">
        <v>21.85</v>
      </c>
      <c r="D831" s="5">
        <v>1</v>
      </c>
      <c r="E831" s="7" t="s">
        <v>1</v>
      </c>
      <c r="F831" t="s">
        <v>22</v>
      </c>
      <c r="G831" s="16">
        <v>6117.4944999999998</v>
      </c>
      <c r="H831" s="2"/>
    </row>
    <row r="832" spans="1:8" ht="15" x14ac:dyDescent="0.25">
      <c r="A832">
        <v>63</v>
      </c>
      <c r="B832" t="s">
        <v>25</v>
      </c>
      <c r="C832" s="2">
        <v>33.1</v>
      </c>
      <c r="D832" s="5">
        <v>0</v>
      </c>
      <c r="E832" s="7" t="s">
        <v>1</v>
      </c>
      <c r="F832" t="s">
        <v>20</v>
      </c>
      <c r="G832" s="16">
        <v>13393.755999999999</v>
      </c>
      <c r="H832" s="2"/>
    </row>
    <row r="833" spans="1:8" ht="15" x14ac:dyDescent="0.25">
      <c r="A833">
        <v>36</v>
      </c>
      <c r="B833" t="s">
        <v>24</v>
      </c>
      <c r="C833" s="2">
        <v>25.84</v>
      </c>
      <c r="D833" s="5">
        <v>0</v>
      </c>
      <c r="E833" s="7" t="s">
        <v>1</v>
      </c>
      <c r="F833" t="s">
        <v>22</v>
      </c>
      <c r="G833" s="16">
        <v>5266.3656000000001</v>
      </c>
      <c r="H833" s="2"/>
    </row>
    <row r="834" spans="1:8" ht="15" x14ac:dyDescent="0.25">
      <c r="A834">
        <v>28</v>
      </c>
      <c r="B834" t="s">
        <v>24</v>
      </c>
      <c r="C834" s="2">
        <v>23.844999999999999</v>
      </c>
      <c r="D834" s="5">
        <v>2</v>
      </c>
      <c r="E834" s="7" t="s">
        <v>1</v>
      </c>
      <c r="F834" t="s">
        <v>22</v>
      </c>
      <c r="G834" s="16">
        <v>4719.7365499999996</v>
      </c>
      <c r="H834" s="2"/>
    </row>
    <row r="835" spans="1:8" ht="15" x14ac:dyDescent="0.25">
      <c r="A835">
        <v>58</v>
      </c>
      <c r="B835" t="s">
        <v>25</v>
      </c>
      <c r="C835" s="2">
        <v>34.39</v>
      </c>
      <c r="D835" s="5">
        <v>0</v>
      </c>
      <c r="E835" s="7" t="s">
        <v>1</v>
      </c>
      <c r="F835" t="s">
        <v>22</v>
      </c>
      <c r="G835" s="16">
        <v>11743.9341</v>
      </c>
      <c r="H835" s="2"/>
    </row>
    <row r="836" spans="1:8" ht="15" x14ac:dyDescent="0.25">
      <c r="A836">
        <v>36</v>
      </c>
      <c r="B836" t="s">
        <v>25</v>
      </c>
      <c r="C836" s="2">
        <v>33.82</v>
      </c>
      <c r="D836" s="5">
        <v>1</v>
      </c>
      <c r="E836" s="7" t="s">
        <v>1</v>
      </c>
      <c r="F836" t="s">
        <v>22</v>
      </c>
      <c r="G836" s="16">
        <v>5377.4578000000001</v>
      </c>
      <c r="H836" s="2"/>
    </row>
    <row r="837" spans="1:8" ht="15" x14ac:dyDescent="0.25">
      <c r="A837">
        <v>42</v>
      </c>
      <c r="B837" t="s">
        <v>25</v>
      </c>
      <c r="C837" s="2">
        <v>35.97</v>
      </c>
      <c r="D837" s="5">
        <v>2</v>
      </c>
      <c r="E837" s="7" t="s">
        <v>1</v>
      </c>
      <c r="F837" t="s">
        <v>21</v>
      </c>
      <c r="G837" s="16">
        <v>7160.3302999999996</v>
      </c>
      <c r="H837" s="2"/>
    </row>
    <row r="838" spans="1:8" ht="15" x14ac:dyDescent="0.25">
      <c r="A838">
        <v>36</v>
      </c>
      <c r="B838" t="s">
        <v>25</v>
      </c>
      <c r="C838" s="2">
        <v>31.5</v>
      </c>
      <c r="D838" s="5">
        <v>0</v>
      </c>
      <c r="E838" s="7" t="s">
        <v>1</v>
      </c>
      <c r="F838" t="s">
        <v>20</v>
      </c>
      <c r="G838" s="16">
        <v>4402.2330000000002</v>
      </c>
      <c r="H838" s="2"/>
    </row>
    <row r="839" spans="1:8" ht="15" x14ac:dyDescent="0.25">
      <c r="A839">
        <v>56</v>
      </c>
      <c r="B839" t="s">
        <v>24</v>
      </c>
      <c r="C839" s="2">
        <v>28.31</v>
      </c>
      <c r="D839" s="5">
        <v>0</v>
      </c>
      <c r="E839" s="7" t="s">
        <v>1</v>
      </c>
      <c r="F839" t="s">
        <v>23</v>
      </c>
      <c r="G839" s="16">
        <v>11657.7189</v>
      </c>
      <c r="H839" s="2"/>
    </row>
    <row r="840" spans="1:8" ht="15" x14ac:dyDescent="0.25">
      <c r="A840">
        <v>35</v>
      </c>
      <c r="B840" t="s">
        <v>24</v>
      </c>
      <c r="C840" s="2">
        <v>23.465</v>
      </c>
      <c r="D840" s="5">
        <v>2</v>
      </c>
      <c r="E840" s="7" t="s">
        <v>1</v>
      </c>
      <c r="F840" t="s">
        <v>23</v>
      </c>
      <c r="G840" s="16">
        <v>6402.2913500000004</v>
      </c>
      <c r="H840" s="2"/>
    </row>
    <row r="841" spans="1:8" ht="15" x14ac:dyDescent="0.25">
      <c r="A841">
        <v>59</v>
      </c>
      <c r="B841" t="s">
        <v>24</v>
      </c>
      <c r="C841" s="2">
        <v>31.35</v>
      </c>
      <c r="D841" s="5">
        <v>0</v>
      </c>
      <c r="E841" s="7" t="s">
        <v>1</v>
      </c>
      <c r="F841" t="s">
        <v>22</v>
      </c>
      <c r="G841" s="16">
        <v>12622.1795</v>
      </c>
      <c r="H841" s="2"/>
    </row>
    <row r="842" spans="1:8" ht="15" x14ac:dyDescent="0.25">
      <c r="A842">
        <v>21</v>
      </c>
      <c r="B842" t="s">
        <v>25</v>
      </c>
      <c r="C842" s="2">
        <v>31.1</v>
      </c>
      <c r="D842" s="5">
        <v>0</v>
      </c>
      <c r="E842" s="7" t="s">
        <v>1</v>
      </c>
      <c r="F842" t="s">
        <v>20</v>
      </c>
      <c r="G842" s="16">
        <v>1526.3119999999999</v>
      </c>
      <c r="H842" s="2"/>
    </row>
    <row r="843" spans="1:8" ht="15" x14ac:dyDescent="0.25">
      <c r="A843">
        <v>59</v>
      </c>
      <c r="B843" t="s">
        <v>25</v>
      </c>
      <c r="C843" s="2">
        <v>24.7</v>
      </c>
      <c r="D843" s="5">
        <v>0</v>
      </c>
      <c r="E843" s="7" t="s">
        <v>1</v>
      </c>
      <c r="F843" t="s">
        <v>23</v>
      </c>
      <c r="G843" s="16">
        <v>12323.936</v>
      </c>
      <c r="H843" s="2"/>
    </row>
    <row r="844" spans="1:8" ht="15" x14ac:dyDescent="0.25">
      <c r="A844">
        <v>23</v>
      </c>
      <c r="B844" t="s">
        <v>24</v>
      </c>
      <c r="C844" s="2">
        <v>32.78</v>
      </c>
      <c r="D844" s="5">
        <v>2</v>
      </c>
      <c r="E844" s="7" t="s">
        <v>0</v>
      </c>
      <c r="F844" t="s">
        <v>21</v>
      </c>
      <c r="G844" s="16">
        <v>36021.011200000001</v>
      </c>
      <c r="H844" s="2"/>
    </row>
    <row r="845" spans="1:8" ht="15" x14ac:dyDescent="0.25">
      <c r="A845">
        <v>57</v>
      </c>
      <c r="B845" t="s">
        <v>24</v>
      </c>
      <c r="C845" s="2">
        <v>29.81</v>
      </c>
      <c r="D845" s="5">
        <v>0</v>
      </c>
      <c r="E845" s="7" t="s">
        <v>0</v>
      </c>
      <c r="F845" t="s">
        <v>21</v>
      </c>
      <c r="G845" s="16">
        <v>27533.912899999999</v>
      </c>
      <c r="H845" s="2"/>
    </row>
    <row r="846" spans="1:8" ht="15" x14ac:dyDescent="0.25">
      <c r="A846">
        <v>53</v>
      </c>
      <c r="B846" t="s">
        <v>25</v>
      </c>
      <c r="C846" s="2">
        <v>30.495000000000001</v>
      </c>
      <c r="D846" s="5">
        <v>0</v>
      </c>
      <c r="E846" s="7" t="s">
        <v>1</v>
      </c>
      <c r="F846" t="s">
        <v>23</v>
      </c>
      <c r="G846" s="16">
        <v>10072.055050000001</v>
      </c>
      <c r="H846" s="2"/>
    </row>
    <row r="847" spans="1:8" ht="15" x14ac:dyDescent="0.25">
      <c r="A847">
        <v>60</v>
      </c>
      <c r="B847" t="s">
        <v>24</v>
      </c>
      <c r="C847" s="2">
        <v>32.450000000000003</v>
      </c>
      <c r="D847" s="5">
        <v>0</v>
      </c>
      <c r="E847" s="7" t="s">
        <v>0</v>
      </c>
      <c r="F847" t="s">
        <v>21</v>
      </c>
      <c r="G847" s="16">
        <v>45008.955499999996</v>
      </c>
      <c r="H847" s="2"/>
    </row>
    <row r="848" spans="1:8" ht="15" x14ac:dyDescent="0.25">
      <c r="A848">
        <v>51</v>
      </c>
      <c r="B848" t="s">
        <v>24</v>
      </c>
      <c r="C848" s="2">
        <v>34.200000000000003</v>
      </c>
      <c r="D848" s="5">
        <v>1</v>
      </c>
      <c r="E848" s="7" t="s">
        <v>1</v>
      </c>
      <c r="F848" t="s">
        <v>20</v>
      </c>
      <c r="G848" s="16">
        <v>9872.7009999999991</v>
      </c>
      <c r="H848" s="2"/>
    </row>
    <row r="849" spans="1:8" ht="15" x14ac:dyDescent="0.25">
      <c r="A849">
        <v>23</v>
      </c>
      <c r="B849" t="s">
        <v>25</v>
      </c>
      <c r="C849" s="2">
        <v>50.38</v>
      </c>
      <c r="D849" s="5">
        <v>1</v>
      </c>
      <c r="E849" s="7" t="s">
        <v>1</v>
      </c>
      <c r="F849" t="s">
        <v>21</v>
      </c>
      <c r="G849" s="16">
        <v>2438.0551999999998</v>
      </c>
      <c r="H849" s="2"/>
    </row>
    <row r="850" spans="1:8" ht="15" x14ac:dyDescent="0.25">
      <c r="A850">
        <v>27</v>
      </c>
      <c r="B850" t="s">
        <v>24</v>
      </c>
      <c r="C850" s="2">
        <v>24.1</v>
      </c>
      <c r="D850" s="5">
        <v>0</v>
      </c>
      <c r="E850" s="7" t="s">
        <v>1</v>
      </c>
      <c r="F850" t="s">
        <v>20</v>
      </c>
      <c r="G850" s="16">
        <v>2974.1260000000002</v>
      </c>
      <c r="H850" s="2"/>
    </row>
    <row r="851" spans="1:8" ht="15" x14ac:dyDescent="0.25">
      <c r="A851">
        <v>55</v>
      </c>
      <c r="B851" t="s">
        <v>25</v>
      </c>
      <c r="C851" s="2">
        <v>32.774999999999999</v>
      </c>
      <c r="D851" s="5">
        <v>0</v>
      </c>
      <c r="E851" s="7" t="s">
        <v>1</v>
      </c>
      <c r="F851" t="s">
        <v>22</v>
      </c>
      <c r="G851" s="16">
        <v>10601.632250000001</v>
      </c>
      <c r="H851" s="2"/>
    </row>
    <row r="852" spans="1:8" ht="15" x14ac:dyDescent="0.25">
      <c r="A852">
        <v>37</v>
      </c>
      <c r="B852" t="s">
        <v>24</v>
      </c>
      <c r="C852" s="2">
        <v>30.78</v>
      </c>
      <c r="D852" s="5">
        <v>0</v>
      </c>
      <c r="E852" s="7" t="s">
        <v>0</v>
      </c>
      <c r="F852" t="s">
        <v>23</v>
      </c>
      <c r="G852" s="16">
        <v>37270.1512</v>
      </c>
      <c r="H852" s="2"/>
    </row>
    <row r="853" spans="1:8" ht="15" x14ac:dyDescent="0.25">
      <c r="A853">
        <v>61</v>
      </c>
      <c r="B853" t="s">
        <v>25</v>
      </c>
      <c r="C853" s="2">
        <v>32.299999999999997</v>
      </c>
      <c r="D853" s="5">
        <v>2</v>
      </c>
      <c r="E853" s="7" t="s">
        <v>1</v>
      </c>
      <c r="F853" t="s">
        <v>22</v>
      </c>
      <c r="G853" s="16">
        <v>14119.62</v>
      </c>
      <c r="H853" s="2"/>
    </row>
    <row r="854" spans="1:8" ht="15" x14ac:dyDescent="0.25">
      <c r="A854">
        <v>46</v>
      </c>
      <c r="B854" t="s">
        <v>24</v>
      </c>
      <c r="C854" s="2">
        <v>35.53</v>
      </c>
      <c r="D854" s="5">
        <v>0</v>
      </c>
      <c r="E854" s="7" t="s">
        <v>0</v>
      </c>
      <c r="F854" t="s">
        <v>23</v>
      </c>
      <c r="G854" s="16">
        <v>42111.664700000001</v>
      </c>
      <c r="H854" s="2"/>
    </row>
    <row r="855" spans="1:8" ht="15" x14ac:dyDescent="0.25">
      <c r="A855">
        <v>53</v>
      </c>
      <c r="B855" t="s">
        <v>24</v>
      </c>
      <c r="C855" s="2">
        <v>23.75</v>
      </c>
      <c r="D855" s="5">
        <v>2</v>
      </c>
      <c r="E855" s="7" t="s">
        <v>1</v>
      </c>
      <c r="F855" t="s">
        <v>23</v>
      </c>
      <c r="G855" s="16">
        <v>11729.6795</v>
      </c>
      <c r="H855" s="2"/>
    </row>
    <row r="856" spans="1:8" ht="15" x14ac:dyDescent="0.25">
      <c r="A856">
        <v>49</v>
      </c>
      <c r="B856" t="s">
        <v>24</v>
      </c>
      <c r="C856" s="2">
        <v>23.844999999999999</v>
      </c>
      <c r="D856" s="5">
        <v>3</v>
      </c>
      <c r="E856" s="7" t="s">
        <v>0</v>
      </c>
      <c r="F856" t="s">
        <v>23</v>
      </c>
      <c r="G856" s="16">
        <v>24106.912550000001</v>
      </c>
      <c r="H856" s="2"/>
    </row>
    <row r="857" spans="1:8" ht="15" x14ac:dyDescent="0.25">
      <c r="A857">
        <v>20</v>
      </c>
      <c r="B857" t="s">
        <v>24</v>
      </c>
      <c r="C857" s="2">
        <v>29.6</v>
      </c>
      <c r="D857" s="5">
        <v>0</v>
      </c>
      <c r="E857" s="7" t="s">
        <v>1</v>
      </c>
      <c r="F857" t="s">
        <v>20</v>
      </c>
      <c r="G857" s="16">
        <v>1875.3440000000001</v>
      </c>
      <c r="H857" s="2"/>
    </row>
    <row r="858" spans="1:8" ht="15" x14ac:dyDescent="0.25">
      <c r="A858">
        <v>48</v>
      </c>
      <c r="B858" t="s">
        <v>24</v>
      </c>
      <c r="C858" s="2">
        <v>33.11</v>
      </c>
      <c r="D858" s="5">
        <v>0</v>
      </c>
      <c r="E858" s="7" t="s">
        <v>0</v>
      </c>
      <c r="F858" t="s">
        <v>21</v>
      </c>
      <c r="G858" s="16">
        <v>40974.164900000003</v>
      </c>
      <c r="H858" s="2"/>
    </row>
    <row r="859" spans="1:8" ht="15" x14ac:dyDescent="0.25">
      <c r="A859">
        <v>25</v>
      </c>
      <c r="B859" t="s">
        <v>25</v>
      </c>
      <c r="C859" s="2">
        <v>24.13</v>
      </c>
      <c r="D859" s="5">
        <v>0</v>
      </c>
      <c r="E859" s="7" t="s">
        <v>0</v>
      </c>
      <c r="F859" t="s">
        <v>22</v>
      </c>
      <c r="G859" s="16">
        <v>15817.985699999999</v>
      </c>
      <c r="H859" s="2"/>
    </row>
    <row r="860" spans="1:8" ht="15" x14ac:dyDescent="0.25">
      <c r="A860">
        <v>25</v>
      </c>
      <c r="B860" t="s">
        <v>24</v>
      </c>
      <c r="C860" s="2">
        <v>32.229999999999997</v>
      </c>
      <c r="D860" s="5">
        <v>1</v>
      </c>
      <c r="E860" s="7" t="s">
        <v>1</v>
      </c>
      <c r="F860" t="s">
        <v>21</v>
      </c>
      <c r="G860" s="16">
        <v>18218.161390000001</v>
      </c>
      <c r="H860" s="2"/>
    </row>
    <row r="861" spans="1:8" ht="15" x14ac:dyDescent="0.25">
      <c r="A861">
        <v>57</v>
      </c>
      <c r="B861" t="s">
        <v>25</v>
      </c>
      <c r="C861" s="2">
        <v>28.1</v>
      </c>
      <c r="D861" s="5">
        <v>0</v>
      </c>
      <c r="E861" s="7" t="s">
        <v>1</v>
      </c>
      <c r="F861" t="s">
        <v>20</v>
      </c>
      <c r="G861" s="16">
        <v>10965.446</v>
      </c>
      <c r="H861" s="2"/>
    </row>
    <row r="862" spans="1:8" ht="15" x14ac:dyDescent="0.25">
      <c r="A862">
        <v>37</v>
      </c>
      <c r="B862" t="s">
        <v>24</v>
      </c>
      <c r="C862" s="2">
        <v>47.6</v>
      </c>
      <c r="D862" s="5">
        <v>2</v>
      </c>
      <c r="E862" s="7" t="s">
        <v>0</v>
      </c>
      <c r="F862" t="s">
        <v>20</v>
      </c>
      <c r="G862" s="16">
        <v>46113.510999999999</v>
      </c>
      <c r="H862" s="2"/>
    </row>
    <row r="863" spans="1:8" ht="15" x14ac:dyDescent="0.25">
      <c r="A863">
        <v>38</v>
      </c>
      <c r="B863" t="s">
        <v>24</v>
      </c>
      <c r="C863" s="2">
        <v>28</v>
      </c>
      <c r="D863" s="5">
        <v>3</v>
      </c>
      <c r="E863" s="7" t="s">
        <v>1</v>
      </c>
      <c r="F863" t="s">
        <v>20</v>
      </c>
      <c r="G863" s="16">
        <v>7151.0919999999996</v>
      </c>
      <c r="H863" s="2"/>
    </row>
    <row r="864" spans="1:8" ht="15" x14ac:dyDescent="0.25">
      <c r="A864">
        <v>55</v>
      </c>
      <c r="B864" t="s">
        <v>24</v>
      </c>
      <c r="C864" s="2">
        <v>33.534999999999997</v>
      </c>
      <c r="D864" s="5">
        <v>2</v>
      </c>
      <c r="E864" s="7" t="s">
        <v>1</v>
      </c>
      <c r="F864" t="s">
        <v>22</v>
      </c>
      <c r="G864" s="16">
        <v>12269.68865</v>
      </c>
      <c r="H864" s="2"/>
    </row>
    <row r="865" spans="1:8" ht="15" x14ac:dyDescent="0.25">
      <c r="A865">
        <v>36</v>
      </c>
      <c r="B865" t="s">
        <v>24</v>
      </c>
      <c r="C865" s="2">
        <v>19.855</v>
      </c>
      <c r="D865" s="5">
        <v>0</v>
      </c>
      <c r="E865" s="7" t="s">
        <v>1</v>
      </c>
      <c r="F865" t="s">
        <v>23</v>
      </c>
      <c r="G865" s="16">
        <v>5458.0464499999998</v>
      </c>
      <c r="H865" s="2"/>
    </row>
    <row r="866" spans="1:8" ht="15" x14ac:dyDescent="0.25">
      <c r="A866">
        <v>51</v>
      </c>
      <c r="B866" t="s">
        <v>25</v>
      </c>
      <c r="C866" s="2">
        <v>25.4</v>
      </c>
      <c r="D866" s="5">
        <v>0</v>
      </c>
      <c r="E866" s="7" t="s">
        <v>1</v>
      </c>
      <c r="F866" t="s">
        <v>20</v>
      </c>
      <c r="G866" s="16">
        <v>8782.4689999999991</v>
      </c>
      <c r="H866" s="2"/>
    </row>
    <row r="867" spans="1:8" ht="15" x14ac:dyDescent="0.25">
      <c r="A867">
        <v>40</v>
      </c>
      <c r="B867" t="s">
        <v>25</v>
      </c>
      <c r="C867" s="2">
        <v>29.9</v>
      </c>
      <c r="D867" s="5">
        <v>2</v>
      </c>
      <c r="E867" s="7" t="s">
        <v>1</v>
      </c>
      <c r="F867" t="s">
        <v>20</v>
      </c>
      <c r="G867" s="16">
        <v>6600.3609999999999</v>
      </c>
      <c r="H867" s="2"/>
    </row>
    <row r="868" spans="1:8" ht="15" x14ac:dyDescent="0.25">
      <c r="A868">
        <v>18</v>
      </c>
      <c r="B868" t="s">
        <v>25</v>
      </c>
      <c r="C868" s="2">
        <v>37.29</v>
      </c>
      <c r="D868" s="5">
        <v>0</v>
      </c>
      <c r="E868" s="7" t="s">
        <v>1</v>
      </c>
      <c r="F868" t="s">
        <v>21</v>
      </c>
      <c r="G868" s="16">
        <v>1141.4450999999999</v>
      </c>
      <c r="H868" s="2"/>
    </row>
    <row r="869" spans="1:8" ht="15" x14ac:dyDescent="0.25">
      <c r="A869">
        <v>57</v>
      </c>
      <c r="B869" t="s">
        <v>25</v>
      </c>
      <c r="C869" s="2">
        <v>43.7</v>
      </c>
      <c r="D869" s="5">
        <v>1</v>
      </c>
      <c r="E869" s="7" t="s">
        <v>1</v>
      </c>
      <c r="F869" t="s">
        <v>20</v>
      </c>
      <c r="G869" s="16">
        <v>11576.13</v>
      </c>
      <c r="H869" s="2"/>
    </row>
    <row r="870" spans="1:8" ht="15" x14ac:dyDescent="0.25">
      <c r="A870">
        <v>61</v>
      </c>
      <c r="B870" t="s">
        <v>25</v>
      </c>
      <c r="C870" s="2">
        <v>23.655000000000001</v>
      </c>
      <c r="D870" s="5">
        <v>0</v>
      </c>
      <c r="E870" s="7" t="s">
        <v>1</v>
      </c>
      <c r="F870" t="s">
        <v>23</v>
      </c>
      <c r="G870" s="16">
        <v>13129.603450000001</v>
      </c>
      <c r="H870" s="2"/>
    </row>
    <row r="871" spans="1:8" ht="15" x14ac:dyDescent="0.25">
      <c r="A871">
        <v>25</v>
      </c>
      <c r="B871" t="s">
        <v>24</v>
      </c>
      <c r="C871" s="2">
        <v>24.3</v>
      </c>
      <c r="D871" s="5">
        <v>3</v>
      </c>
      <c r="E871" s="7" t="s">
        <v>1</v>
      </c>
      <c r="F871" t="s">
        <v>20</v>
      </c>
      <c r="G871" s="16">
        <v>4391.652</v>
      </c>
      <c r="H871" s="2"/>
    </row>
    <row r="872" spans="1:8" ht="15" x14ac:dyDescent="0.25">
      <c r="A872">
        <v>50</v>
      </c>
      <c r="B872" t="s">
        <v>25</v>
      </c>
      <c r="C872" s="2">
        <v>36.200000000000003</v>
      </c>
      <c r="D872" s="5">
        <v>0</v>
      </c>
      <c r="E872" s="7" t="s">
        <v>1</v>
      </c>
      <c r="F872" t="s">
        <v>20</v>
      </c>
      <c r="G872" s="16">
        <v>8457.8179999999993</v>
      </c>
      <c r="H872" s="2"/>
    </row>
    <row r="873" spans="1:8" ht="15" x14ac:dyDescent="0.25">
      <c r="A873">
        <v>26</v>
      </c>
      <c r="B873" t="s">
        <v>24</v>
      </c>
      <c r="C873" s="2">
        <v>29.48</v>
      </c>
      <c r="D873" s="5">
        <v>1</v>
      </c>
      <c r="E873" s="7" t="s">
        <v>1</v>
      </c>
      <c r="F873" t="s">
        <v>21</v>
      </c>
      <c r="G873" s="16">
        <v>3392.3652000000002</v>
      </c>
      <c r="H873" s="2"/>
    </row>
    <row r="874" spans="1:8" ht="15" x14ac:dyDescent="0.25">
      <c r="A874">
        <v>42</v>
      </c>
      <c r="B874" t="s">
        <v>25</v>
      </c>
      <c r="C874" s="2">
        <v>24.86</v>
      </c>
      <c r="D874" s="5">
        <v>0</v>
      </c>
      <c r="E874" s="7" t="s">
        <v>1</v>
      </c>
      <c r="F874" t="s">
        <v>21</v>
      </c>
      <c r="G874" s="16">
        <v>5966.8873999999996</v>
      </c>
      <c r="H874" s="2"/>
    </row>
    <row r="875" spans="1:8" ht="15" x14ac:dyDescent="0.25">
      <c r="A875">
        <v>43</v>
      </c>
      <c r="B875" t="s">
        <v>25</v>
      </c>
      <c r="C875" s="2">
        <v>30.1</v>
      </c>
      <c r="D875" s="5">
        <v>1</v>
      </c>
      <c r="E875" s="7" t="s">
        <v>1</v>
      </c>
      <c r="F875" t="s">
        <v>20</v>
      </c>
      <c r="G875" s="16">
        <v>6849.0259999999998</v>
      </c>
      <c r="H875" s="2"/>
    </row>
    <row r="876" spans="1:8" ht="15" x14ac:dyDescent="0.25">
      <c r="A876">
        <v>44</v>
      </c>
      <c r="B876" t="s">
        <v>25</v>
      </c>
      <c r="C876" s="2">
        <v>21.85</v>
      </c>
      <c r="D876" s="5">
        <v>3</v>
      </c>
      <c r="E876" s="7" t="s">
        <v>1</v>
      </c>
      <c r="F876" t="s">
        <v>23</v>
      </c>
      <c r="G876" s="16">
        <v>8891.1394999999993</v>
      </c>
      <c r="H876" s="2"/>
    </row>
    <row r="877" spans="1:8" ht="15" x14ac:dyDescent="0.25">
      <c r="A877">
        <v>23</v>
      </c>
      <c r="B877" t="s">
        <v>24</v>
      </c>
      <c r="C877" s="2">
        <v>28.12</v>
      </c>
      <c r="D877" s="5">
        <v>0</v>
      </c>
      <c r="E877" s="7" t="s">
        <v>1</v>
      </c>
      <c r="F877" t="s">
        <v>22</v>
      </c>
      <c r="G877" s="16">
        <v>2690.1138000000001</v>
      </c>
      <c r="H877" s="2"/>
    </row>
    <row r="878" spans="1:8" ht="15" x14ac:dyDescent="0.25">
      <c r="A878">
        <v>49</v>
      </c>
      <c r="B878" t="s">
        <v>24</v>
      </c>
      <c r="C878" s="2">
        <v>27.1</v>
      </c>
      <c r="D878" s="5">
        <v>1</v>
      </c>
      <c r="E878" s="7" t="s">
        <v>1</v>
      </c>
      <c r="F878" t="s">
        <v>20</v>
      </c>
      <c r="G878" s="16">
        <v>26140.3603</v>
      </c>
      <c r="H878" s="2"/>
    </row>
    <row r="879" spans="1:8" ht="15" x14ac:dyDescent="0.25">
      <c r="A879">
        <v>33</v>
      </c>
      <c r="B879" t="s">
        <v>25</v>
      </c>
      <c r="C879" s="2">
        <v>33.44</v>
      </c>
      <c r="D879" s="5">
        <v>5</v>
      </c>
      <c r="E879" s="7" t="s">
        <v>1</v>
      </c>
      <c r="F879" t="s">
        <v>21</v>
      </c>
      <c r="G879" s="16">
        <v>6653.7885999999999</v>
      </c>
      <c r="H879" s="2"/>
    </row>
    <row r="880" spans="1:8" ht="15" x14ac:dyDescent="0.25">
      <c r="A880">
        <v>41</v>
      </c>
      <c r="B880" t="s">
        <v>25</v>
      </c>
      <c r="C880" s="2">
        <v>28.8</v>
      </c>
      <c r="D880" s="5">
        <v>1</v>
      </c>
      <c r="E880" s="7" t="s">
        <v>1</v>
      </c>
      <c r="F880" t="s">
        <v>20</v>
      </c>
      <c r="G880" s="16">
        <v>6282.2349999999997</v>
      </c>
      <c r="H880" s="2"/>
    </row>
    <row r="881" spans="1:8" ht="15" x14ac:dyDescent="0.25">
      <c r="A881">
        <v>37</v>
      </c>
      <c r="B881" t="s">
        <v>24</v>
      </c>
      <c r="C881" s="2">
        <v>29.5</v>
      </c>
      <c r="D881" s="5">
        <v>2</v>
      </c>
      <c r="E881" s="7" t="s">
        <v>1</v>
      </c>
      <c r="F881" t="s">
        <v>20</v>
      </c>
      <c r="G881" s="16">
        <v>6311.9520000000002</v>
      </c>
      <c r="H881" s="2"/>
    </row>
    <row r="882" spans="1:8" ht="15" x14ac:dyDescent="0.25">
      <c r="A882">
        <v>22</v>
      </c>
      <c r="B882" t="s">
        <v>25</v>
      </c>
      <c r="C882" s="2">
        <v>34.799999999999997</v>
      </c>
      <c r="D882" s="5">
        <v>3</v>
      </c>
      <c r="E882" s="7" t="s">
        <v>1</v>
      </c>
      <c r="F882" t="s">
        <v>20</v>
      </c>
      <c r="G882" s="16">
        <v>3443.0639999999999</v>
      </c>
      <c r="H882" s="2"/>
    </row>
    <row r="883" spans="1:8" ht="15" x14ac:dyDescent="0.25">
      <c r="A883">
        <v>23</v>
      </c>
      <c r="B883" t="s">
        <v>25</v>
      </c>
      <c r="C883" s="2">
        <v>27.36</v>
      </c>
      <c r="D883" s="5">
        <v>1</v>
      </c>
      <c r="E883" s="7" t="s">
        <v>1</v>
      </c>
      <c r="F883" t="s">
        <v>22</v>
      </c>
      <c r="G883" s="16">
        <v>2789.0574000000001</v>
      </c>
      <c r="H883" s="2"/>
    </row>
    <row r="884" spans="1:8" ht="15" x14ac:dyDescent="0.25">
      <c r="A884">
        <v>21</v>
      </c>
      <c r="B884" t="s">
        <v>24</v>
      </c>
      <c r="C884" s="2">
        <v>22.135000000000002</v>
      </c>
      <c r="D884" s="5">
        <v>0</v>
      </c>
      <c r="E884" s="7" t="s">
        <v>1</v>
      </c>
      <c r="F884" t="s">
        <v>23</v>
      </c>
      <c r="G884" s="16">
        <v>2585.8506499999999</v>
      </c>
      <c r="H884" s="2"/>
    </row>
    <row r="885" spans="1:8" ht="15" x14ac:dyDescent="0.25">
      <c r="A885">
        <v>51</v>
      </c>
      <c r="B885" t="s">
        <v>24</v>
      </c>
      <c r="C885" s="2">
        <v>37.049999999999997</v>
      </c>
      <c r="D885" s="5">
        <v>3</v>
      </c>
      <c r="E885" s="7" t="s">
        <v>0</v>
      </c>
      <c r="F885" t="s">
        <v>23</v>
      </c>
      <c r="G885" s="16">
        <v>46255.112500000003</v>
      </c>
      <c r="H885" s="2"/>
    </row>
    <row r="886" spans="1:8" ht="15" x14ac:dyDescent="0.25">
      <c r="A886">
        <v>25</v>
      </c>
      <c r="B886" t="s">
        <v>25</v>
      </c>
      <c r="C886" s="2">
        <v>26.695</v>
      </c>
      <c r="D886" s="5">
        <v>4</v>
      </c>
      <c r="E886" s="7" t="s">
        <v>1</v>
      </c>
      <c r="F886" t="s">
        <v>22</v>
      </c>
      <c r="G886" s="16">
        <v>4877.9810500000003</v>
      </c>
      <c r="H886" s="2"/>
    </row>
    <row r="887" spans="1:8" ht="15" x14ac:dyDescent="0.25">
      <c r="A887">
        <v>32</v>
      </c>
      <c r="B887" t="s">
        <v>25</v>
      </c>
      <c r="C887" s="2">
        <v>28.93</v>
      </c>
      <c r="D887" s="5">
        <v>1</v>
      </c>
      <c r="E887" s="7" t="s">
        <v>0</v>
      </c>
      <c r="F887" t="s">
        <v>21</v>
      </c>
      <c r="G887" s="16">
        <v>19719.6947</v>
      </c>
      <c r="H887" s="2"/>
    </row>
    <row r="888" spans="1:8" ht="15" x14ac:dyDescent="0.25">
      <c r="A888">
        <v>57</v>
      </c>
      <c r="B888" t="s">
        <v>25</v>
      </c>
      <c r="C888" s="2">
        <v>28.975000000000001</v>
      </c>
      <c r="D888" s="5">
        <v>0</v>
      </c>
      <c r="E888" s="7" t="s">
        <v>0</v>
      </c>
      <c r="F888" t="s">
        <v>23</v>
      </c>
      <c r="G888" s="16">
        <v>27218.437249999999</v>
      </c>
      <c r="H888" s="2"/>
    </row>
    <row r="889" spans="1:8" ht="15" x14ac:dyDescent="0.25">
      <c r="A889">
        <v>36</v>
      </c>
      <c r="B889" t="s">
        <v>24</v>
      </c>
      <c r="C889" s="2">
        <v>30.02</v>
      </c>
      <c r="D889" s="5">
        <v>0</v>
      </c>
      <c r="E889" s="7" t="s">
        <v>1</v>
      </c>
      <c r="F889" t="s">
        <v>22</v>
      </c>
      <c r="G889" s="16">
        <v>5272.1758</v>
      </c>
      <c r="H889" s="2"/>
    </row>
    <row r="890" spans="1:8" ht="15" x14ac:dyDescent="0.25">
      <c r="A890">
        <v>22</v>
      </c>
      <c r="B890" t="s">
        <v>25</v>
      </c>
      <c r="C890" s="2">
        <v>39.5</v>
      </c>
      <c r="D890" s="5">
        <v>0</v>
      </c>
      <c r="E890" s="7" t="s">
        <v>1</v>
      </c>
      <c r="F890" t="s">
        <v>20</v>
      </c>
      <c r="G890" s="16">
        <v>1682.597</v>
      </c>
      <c r="H890" s="2"/>
    </row>
    <row r="891" spans="1:8" ht="15" x14ac:dyDescent="0.25">
      <c r="A891">
        <v>57</v>
      </c>
      <c r="B891" t="s">
        <v>25</v>
      </c>
      <c r="C891" s="2">
        <v>33.630000000000003</v>
      </c>
      <c r="D891" s="5">
        <v>1</v>
      </c>
      <c r="E891" s="7" t="s">
        <v>1</v>
      </c>
      <c r="F891" t="s">
        <v>22</v>
      </c>
      <c r="G891" s="16">
        <v>11945.1327</v>
      </c>
      <c r="H891" s="2"/>
    </row>
    <row r="892" spans="1:8" ht="15" x14ac:dyDescent="0.25">
      <c r="A892">
        <v>64</v>
      </c>
      <c r="B892" t="s">
        <v>24</v>
      </c>
      <c r="C892" s="2">
        <v>26.885000000000002</v>
      </c>
      <c r="D892" s="5">
        <v>0</v>
      </c>
      <c r="E892" s="7" t="s">
        <v>0</v>
      </c>
      <c r="F892" t="s">
        <v>22</v>
      </c>
      <c r="G892" s="16">
        <v>29330.98315</v>
      </c>
      <c r="H892" s="2"/>
    </row>
    <row r="893" spans="1:8" ht="15" x14ac:dyDescent="0.25">
      <c r="A893">
        <v>36</v>
      </c>
      <c r="B893" t="s">
        <v>24</v>
      </c>
      <c r="C893" s="2">
        <v>29.04</v>
      </c>
      <c r="D893" s="5">
        <v>4</v>
      </c>
      <c r="E893" s="7" t="s">
        <v>1</v>
      </c>
      <c r="F893" t="s">
        <v>21</v>
      </c>
      <c r="G893" s="16">
        <v>7243.8136000000004</v>
      </c>
      <c r="H893" s="2"/>
    </row>
    <row r="894" spans="1:8" ht="15" x14ac:dyDescent="0.25">
      <c r="A894">
        <v>54</v>
      </c>
      <c r="B894" t="s">
        <v>25</v>
      </c>
      <c r="C894" s="2">
        <v>24.035</v>
      </c>
      <c r="D894" s="5">
        <v>0</v>
      </c>
      <c r="E894" s="7" t="s">
        <v>1</v>
      </c>
      <c r="F894" t="s">
        <v>23</v>
      </c>
      <c r="G894" s="16">
        <v>10422.916649999999</v>
      </c>
      <c r="H894" s="2"/>
    </row>
    <row r="895" spans="1:8" ht="15" x14ac:dyDescent="0.25">
      <c r="A895">
        <v>47</v>
      </c>
      <c r="B895" t="s">
        <v>25</v>
      </c>
      <c r="C895" s="2">
        <v>38.94</v>
      </c>
      <c r="D895" s="5">
        <v>2</v>
      </c>
      <c r="E895" s="7" t="s">
        <v>0</v>
      </c>
      <c r="F895" t="s">
        <v>21</v>
      </c>
      <c r="G895" s="16">
        <v>44202.653599999998</v>
      </c>
      <c r="H895" s="2"/>
    </row>
    <row r="896" spans="1:8" ht="15" x14ac:dyDescent="0.25">
      <c r="A896">
        <v>62</v>
      </c>
      <c r="B896" t="s">
        <v>25</v>
      </c>
      <c r="C896" s="2">
        <v>32.11</v>
      </c>
      <c r="D896" s="5">
        <v>0</v>
      </c>
      <c r="E896" s="7" t="s">
        <v>1</v>
      </c>
      <c r="F896" t="s">
        <v>23</v>
      </c>
      <c r="G896" s="16">
        <v>13555.0049</v>
      </c>
      <c r="H896" s="2"/>
    </row>
    <row r="897" spans="1:8" ht="15" x14ac:dyDescent="0.25">
      <c r="A897">
        <v>61</v>
      </c>
      <c r="B897" t="s">
        <v>24</v>
      </c>
      <c r="C897" s="2">
        <v>44</v>
      </c>
      <c r="D897" s="5">
        <v>0</v>
      </c>
      <c r="E897" s="7" t="s">
        <v>1</v>
      </c>
      <c r="F897" t="s">
        <v>20</v>
      </c>
      <c r="G897" s="16">
        <v>13063.883</v>
      </c>
      <c r="H897" s="2"/>
    </row>
    <row r="898" spans="1:8" ht="15" x14ac:dyDescent="0.25">
      <c r="A898">
        <v>43</v>
      </c>
      <c r="B898" t="s">
        <v>24</v>
      </c>
      <c r="C898" s="2">
        <v>20.045000000000002</v>
      </c>
      <c r="D898" s="5">
        <v>2</v>
      </c>
      <c r="E898" s="7" t="s">
        <v>0</v>
      </c>
      <c r="F898" t="s">
        <v>23</v>
      </c>
      <c r="G898" s="16">
        <v>19798.054550000001</v>
      </c>
      <c r="H898" s="2"/>
    </row>
    <row r="899" spans="1:8" ht="15" x14ac:dyDescent="0.25">
      <c r="A899">
        <v>19</v>
      </c>
      <c r="B899" t="s">
        <v>25</v>
      </c>
      <c r="C899" s="2">
        <v>25.555</v>
      </c>
      <c r="D899" s="5">
        <v>1</v>
      </c>
      <c r="E899" s="7" t="s">
        <v>1</v>
      </c>
      <c r="F899" t="s">
        <v>22</v>
      </c>
      <c r="G899" s="16">
        <v>2221.5644499999999</v>
      </c>
      <c r="H899" s="2"/>
    </row>
    <row r="900" spans="1:8" ht="15" x14ac:dyDescent="0.25">
      <c r="A900">
        <v>18</v>
      </c>
      <c r="B900" t="s">
        <v>24</v>
      </c>
      <c r="C900" s="2">
        <v>40.26</v>
      </c>
      <c r="D900" s="5">
        <v>0</v>
      </c>
      <c r="E900" s="7" t="s">
        <v>1</v>
      </c>
      <c r="F900" t="s">
        <v>21</v>
      </c>
      <c r="G900" s="16">
        <v>1634.5734</v>
      </c>
      <c r="H900" s="2"/>
    </row>
    <row r="901" spans="1:8" ht="15" x14ac:dyDescent="0.25">
      <c r="A901">
        <v>19</v>
      </c>
      <c r="B901" t="s">
        <v>24</v>
      </c>
      <c r="C901" s="2">
        <v>22.515000000000001</v>
      </c>
      <c r="D901" s="5">
        <v>0</v>
      </c>
      <c r="E901" s="7" t="s">
        <v>1</v>
      </c>
      <c r="F901" t="s">
        <v>22</v>
      </c>
      <c r="G901" s="16">
        <v>2117.3388500000001</v>
      </c>
      <c r="H901" s="2"/>
    </row>
    <row r="902" spans="1:8" ht="15" x14ac:dyDescent="0.25">
      <c r="A902">
        <v>49</v>
      </c>
      <c r="B902" t="s">
        <v>25</v>
      </c>
      <c r="C902" s="2">
        <v>22.515000000000001</v>
      </c>
      <c r="D902" s="5">
        <v>0</v>
      </c>
      <c r="E902" s="7" t="s">
        <v>1</v>
      </c>
      <c r="F902" t="s">
        <v>23</v>
      </c>
      <c r="G902" s="16">
        <v>8688.8588500000005</v>
      </c>
      <c r="H902" s="2"/>
    </row>
    <row r="903" spans="1:8" ht="15" x14ac:dyDescent="0.25">
      <c r="A903">
        <v>60</v>
      </c>
      <c r="B903" t="s">
        <v>25</v>
      </c>
      <c r="C903" s="2">
        <v>40.92</v>
      </c>
      <c r="D903" s="5">
        <v>0</v>
      </c>
      <c r="E903" s="7" t="s">
        <v>0</v>
      </c>
      <c r="F903" t="s">
        <v>21</v>
      </c>
      <c r="G903" s="16">
        <v>48673.558799999999</v>
      </c>
      <c r="H903" s="2"/>
    </row>
    <row r="904" spans="1:8" ht="15" x14ac:dyDescent="0.25">
      <c r="A904">
        <v>26</v>
      </c>
      <c r="B904" t="s">
        <v>25</v>
      </c>
      <c r="C904" s="2">
        <v>27.265000000000001</v>
      </c>
      <c r="D904" s="5">
        <v>3</v>
      </c>
      <c r="E904" s="7" t="s">
        <v>1</v>
      </c>
      <c r="F904" t="s">
        <v>23</v>
      </c>
      <c r="G904" s="16">
        <v>4661.2863500000003</v>
      </c>
      <c r="H904" s="2"/>
    </row>
    <row r="905" spans="1:8" ht="15" x14ac:dyDescent="0.25">
      <c r="A905">
        <v>49</v>
      </c>
      <c r="B905" t="s">
        <v>25</v>
      </c>
      <c r="C905" s="2">
        <v>36.85</v>
      </c>
      <c r="D905" s="5">
        <v>0</v>
      </c>
      <c r="E905" s="7" t="s">
        <v>1</v>
      </c>
      <c r="F905" t="s">
        <v>21</v>
      </c>
      <c r="G905" s="16">
        <v>8125.7844999999998</v>
      </c>
      <c r="H905" s="2"/>
    </row>
    <row r="906" spans="1:8" ht="15" x14ac:dyDescent="0.25">
      <c r="A906">
        <v>60</v>
      </c>
      <c r="B906" t="s">
        <v>24</v>
      </c>
      <c r="C906" s="2">
        <v>35.1</v>
      </c>
      <c r="D906" s="5">
        <v>0</v>
      </c>
      <c r="E906" s="7" t="s">
        <v>1</v>
      </c>
      <c r="F906" t="s">
        <v>20</v>
      </c>
      <c r="G906" s="16">
        <v>12644.589</v>
      </c>
      <c r="H906" s="2"/>
    </row>
    <row r="907" spans="1:8" ht="15" x14ac:dyDescent="0.25">
      <c r="A907">
        <v>26</v>
      </c>
      <c r="B907" t="s">
        <v>24</v>
      </c>
      <c r="C907" s="2">
        <v>29.355</v>
      </c>
      <c r="D907" s="5">
        <v>2</v>
      </c>
      <c r="E907" s="7" t="s">
        <v>1</v>
      </c>
      <c r="F907" t="s">
        <v>23</v>
      </c>
      <c r="G907" s="16">
        <v>4564.1914500000003</v>
      </c>
      <c r="H907" s="2"/>
    </row>
    <row r="908" spans="1:8" ht="15" x14ac:dyDescent="0.25">
      <c r="A908">
        <v>27</v>
      </c>
      <c r="B908" t="s">
        <v>25</v>
      </c>
      <c r="C908" s="2">
        <v>32.585000000000001</v>
      </c>
      <c r="D908" s="5">
        <v>3</v>
      </c>
      <c r="E908" s="7" t="s">
        <v>1</v>
      </c>
      <c r="F908" t="s">
        <v>23</v>
      </c>
      <c r="G908" s="16">
        <v>4846.9201499999999</v>
      </c>
      <c r="H908" s="2"/>
    </row>
    <row r="909" spans="1:8" ht="15" x14ac:dyDescent="0.25">
      <c r="A909">
        <v>44</v>
      </c>
      <c r="B909" t="s">
        <v>24</v>
      </c>
      <c r="C909" s="2">
        <v>32.340000000000003</v>
      </c>
      <c r="D909" s="5">
        <v>1</v>
      </c>
      <c r="E909" s="7" t="s">
        <v>1</v>
      </c>
      <c r="F909" t="s">
        <v>21</v>
      </c>
      <c r="G909" s="16">
        <v>7633.7205999999996</v>
      </c>
      <c r="H909" s="2"/>
    </row>
    <row r="910" spans="1:8" ht="15" x14ac:dyDescent="0.25">
      <c r="A910">
        <v>63</v>
      </c>
      <c r="B910" t="s">
        <v>25</v>
      </c>
      <c r="C910" s="2">
        <v>39.799999999999997</v>
      </c>
      <c r="D910" s="5">
        <v>3</v>
      </c>
      <c r="E910" s="7" t="s">
        <v>1</v>
      </c>
      <c r="F910" t="s">
        <v>20</v>
      </c>
      <c r="G910" s="16">
        <v>15170.069</v>
      </c>
      <c r="H910" s="2"/>
    </row>
    <row r="911" spans="1:8" ht="15" x14ac:dyDescent="0.25">
      <c r="A911">
        <v>32</v>
      </c>
      <c r="B911" t="s">
        <v>24</v>
      </c>
      <c r="C911" s="2">
        <v>24.6</v>
      </c>
      <c r="D911" s="5">
        <v>0</v>
      </c>
      <c r="E911" s="7" t="s">
        <v>0</v>
      </c>
      <c r="F911" t="s">
        <v>20</v>
      </c>
      <c r="G911" s="16">
        <v>17496.306</v>
      </c>
      <c r="H911" s="2"/>
    </row>
    <row r="912" spans="1:8" ht="15" x14ac:dyDescent="0.25">
      <c r="A912">
        <v>22</v>
      </c>
      <c r="B912" t="s">
        <v>25</v>
      </c>
      <c r="C912" s="2">
        <v>28.31</v>
      </c>
      <c r="D912" s="5">
        <v>1</v>
      </c>
      <c r="E912" s="7" t="s">
        <v>1</v>
      </c>
      <c r="F912" t="s">
        <v>22</v>
      </c>
      <c r="G912" s="16">
        <v>2639.0428999999999</v>
      </c>
      <c r="H912" s="2"/>
    </row>
    <row r="913" spans="1:8" ht="15" x14ac:dyDescent="0.25">
      <c r="A913">
        <v>18</v>
      </c>
      <c r="B913" t="s">
        <v>25</v>
      </c>
      <c r="C913" s="2">
        <v>31.73</v>
      </c>
      <c r="D913" s="5">
        <v>0</v>
      </c>
      <c r="E913" s="7" t="s">
        <v>0</v>
      </c>
      <c r="F913" t="s">
        <v>23</v>
      </c>
      <c r="G913" s="16">
        <v>33732.686699999998</v>
      </c>
      <c r="H913" s="2"/>
    </row>
    <row r="914" spans="1:8" ht="15" x14ac:dyDescent="0.25">
      <c r="A914">
        <v>59</v>
      </c>
      <c r="B914" t="s">
        <v>24</v>
      </c>
      <c r="C914" s="2">
        <v>26.695</v>
      </c>
      <c r="D914" s="5">
        <v>3</v>
      </c>
      <c r="E914" s="7" t="s">
        <v>1</v>
      </c>
      <c r="F914" t="s">
        <v>22</v>
      </c>
      <c r="G914" s="16">
        <v>14382.709049999999</v>
      </c>
      <c r="H914" s="2"/>
    </row>
    <row r="915" spans="1:8" ht="15" x14ac:dyDescent="0.25">
      <c r="A915">
        <v>44</v>
      </c>
      <c r="B915" t="s">
        <v>24</v>
      </c>
      <c r="C915" s="2">
        <v>27.5</v>
      </c>
      <c r="D915" s="5">
        <v>1</v>
      </c>
      <c r="E915" s="7" t="s">
        <v>1</v>
      </c>
      <c r="F915" t="s">
        <v>20</v>
      </c>
      <c r="G915" s="16">
        <v>7626.9930000000004</v>
      </c>
      <c r="H915" s="2"/>
    </row>
    <row r="916" spans="1:8" ht="15" x14ac:dyDescent="0.25">
      <c r="A916">
        <v>33</v>
      </c>
      <c r="B916" t="s">
        <v>25</v>
      </c>
      <c r="C916" s="2">
        <v>24.605</v>
      </c>
      <c r="D916" s="5">
        <v>2</v>
      </c>
      <c r="E916" s="7" t="s">
        <v>1</v>
      </c>
      <c r="F916" t="s">
        <v>22</v>
      </c>
      <c r="G916" s="16">
        <v>5257.5079500000002</v>
      </c>
      <c r="H916" s="2"/>
    </row>
    <row r="917" spans="1:8" ht="15" x14ac:dyDescent="0.25">
      <c r="A917">
        <v>24</v>
      </c>
      <c r="B917" t="s">
        <v>24</v>
      </c>
      <c r="C917" s="2">
        <v>33.99</v>
      </c>
      <c r="D917" s="5">
        <v>0</v>
      </c>
      <c r="E917" s="7" t="s">
        <v>1</v>
      </c>
      <c r="F917" t="s">
        <v>21</v>
      </c>
      <c r="G917" s="16">
        <v>2473.3341</v>
      </c>
      <c r="H917" s="2"/>
    </row>
    <row r="918" spans="1:8" ht="15" x14ac:dyDescent="0.25">
      <c r="A918">
        <v>43</v>
      </c>
      <c r="B918" t="s">
        <v>24</v>
      </c>
      <c r="C918" s="2">
        <v>26.885000000000002</v>
      </c>
      <c r="D918" s="5">
        <v>0</v>
      </c>
      <c r="E918" s="7" t="s">
        <v>0</v>
      </c>
      <c r="F918" t="s">
        <v>22</v>
      </c>
      <c r="G918" s="16">
        <v>21774.32215</v>
      </c>
      <c r="H918" s="2"/>
    </row>
    <row r="919" spans="1:8" ht="15" x14ac:dyDescent="0.25">
      <c r="A919">
        <v>45</v>
      </c>
      <c r="B919" t="s">
        <v>25</v>
      </c>
      <c r="C919" s="2">
        <v>22.895</v>
      </c>
      <c r="D919" s="5">
        <v>0</v>
      </c>
      <c r="E919" s="7" t="s">
        <v>0</v>
      </c>
      <c r="F919" t="s">
        <v>23</v>
      </c>
      <c r="G919" s="16">
        <v>35069.374519999998</v>
      </c>
      <c r="H919" s="2"/>
    </row>
    <row r="920" spans="1:8" ht="15" x14ac:dyDescent="0.25">
      <c r="A920">
        <v>61</v>
      </c>
      <c r="B920" t="s">
        <v>24</v>
      </c>
      <c r="C920" s="2">
        <v>28.2</v>
      </c>
      <c r="D920" s="5">
        <v>0</v>
      </c>
      <c r="E920" s="7" t="s">
        <v>1</v>
      </c>
      <c r="F920" t="s">
        <v>20</v>
      </c>
      <c r="G920" s="16">
        <v>13041.921</v>
      </c>
      <c r="H920" s="2"/>
    </row>
    <row r="921" spans="1:8" ht="15" x14ac:dyDescent="0.25">
      <c r="A921">
        <v>35</v>
      </c>
      <c r="B921" t="s">
        <v>24</v>
      </c>
      <c r="C921" s="2">
        <v>34.21</v>
      </c>
      <c r="D921" s="5">
        <v>1</v>
      </c>
      <c r="E921" s="7" t="s">
        <v>1</v>
      </c>
      <c r="F921" t="s">
        <v>21</v>
      </c>
      <c r="G921" s="16">
        <v>5245.2268999999997</v>
      </c>
      <c r="H921" s="2"/>
    </row>
    <row r="922" spans="1:8" ht="15" x14ac:dyDescent="0.25">
      <c r="A922">
        <v>62</v>
      </c>
      <c r="B922" t="s">
        <v>24</v>
      </c>
      <c r="C922" s="2">
        <v>25</v>
      </c>
      <c r="D922" s="5">
        <v>0</v>
      </c>
      <c r="E922" s="7" t="s">
        <v>1</v>
      </c>
      <c r="F922" t="s">
        <v>20</v>
      </c>
      <c r="G922" s="16">
        <v>13451.121999999999</v>
      </c>
      <c r="H922" s="2"/>
    </row>
    <row r="923" spans="1:8" ht="15" x14ac:dyDescent="0.25">
      <c r="A923">
        <v>62</v>
      </c>
      <c r="B923" t="s">
        <v>24</v>
      </c>
      <c r="C923" s="2">
        <v>33.200000000000003</v>
      </c>
      <c r="D923" s="5">
        <v>0</v>
      </c>
      <c r="E923" s="7" t="s">
        <v>1</v>
      </c>
      <c r="F923" t="s">
        <v>20</v>
      </c>
      <c r="G923" s="16">
        <v>13462.52</v>
      </c>
      <c r="H923" s="2"/>
    </row>
    <row r="924" spans="1:8" ht="15" x14ac:dyDescent="0.25">
      <c r="A924">
        <v>38</v>
      </c>
      <c r="B924" t="s">
        <v>25</v>
      </c>
      <c r="C924" s="2">
        <v>31</v>
      </c>
      <c r="D924" s="5">
        <v>1</v>
      </c>
      <c r="E924" s="7" t="s">
        <v>1</v>
      </c>
      <c r="F924" t="s">
        <v>20</v>
      </c>
      <c r="G924" s="16">
        <v>5488.2619999999997</v>
      </c>
      <c r="H924" s="2"/>
    </row>
    <row r="925" spans="1:8" ht="15" x14ac:dyDescent="0.25">
      <c r="A925">
        <v>34</v>
      </c>
      <c r="B925" t="s">
        <v>25</v>
      </c>
      <c r="C925" s="2">
        <v>35.814999999999998</v>
      </c>
      <c r="D925" s="5">
        <v>0</v>
      </c>
      <c r="E925" s="7" t="s">
        <v>1</v>
      </c>
      <c r="F925" t="s">
        <v>22</v>
      </c>
      <c r="G925" s="16">
        <v>4320.4108500000002</v>
      </c>
      <c r="H925" s="2"/>
    </row>
    <row r="926" spans="1:8" ht="15" x14ac:dyDescent="0.25">
      <c r="A926">
        <v>43</v>
      </c>
      <c r="B926" t="s">
        <v>25</v>
      </c>
      <c r="C926" s="2">
        <v>23.2</v>
      </c>
      <c r="D926" s="5">
        <v>0</v>
      </c>
      <c r="E926" s="7" t="s">
        <v>1</v>
      </c>
      <c r="F926" t="s">
        <v>20</v>
      </c>
      <c r="G926" s="16">
        <v>6250.4350000000004</v>
      </c>
      <c r="H926" s="2"/>
    </row>
    <row r="927" spans="1:8" ht="15" x14ac:dyDescent="0.25">
      <c r="A927">
        <v>50</v>
      </c>
      <c r="B927" t="s">
        <v>25</v>
      </c>
      <c r="C927" s="2">
        <v>32.11</v>
      </c>
      <c r="D927" s="5">
        <v>2</v>
      </c>
      <c r="E927" s="7" t="s">
        <v>1</v>
      </c>
      <c r="F927" t="s">
        <v>23</v>
      </c>
      <c r="G927" s="16">
        <v>25333.332839999999</v>
      </c>
      <c r="H927" s="2"/>
    </row>
    <row r="928" spans="1:8" ht="15" x14ac:dyDescent="0.25">
      <c r="A928">
        <v>19</v>
      </c>
      <c r="B928" t="s">
        <v>24</v>
      </c>
      <c r="C928" s="2">
        <v>23.4</v>
      </c>
      <c r="D928" s="5">
        <v>2</v>
      </c>
      <c r="E928" s="7" t="s">
        <v>1</v>
      </c>
      <c r="F928" t="s">
        <v>20</v>
      </c>
      <c r="G928" s="16">
        <v>2913.569</v>
      </c>
      <c r="H928" s="2"/>
    </row>
    <row r="929" spans="1:8" ht="15" x14ac:dyDescent="0.25">
      <c r="A929">
        <v>57</v>
      </c>
      <c r="B929" t="s">
        <v>24</v>
      </c>
      <c r="C929" s="2">
        <v>20.100000000000001</v>
      </c>
      <c r="D929" s="5">
        <v>1</v>
      </c>
      <c r="E929" s="7" t="s">
        <v>1</v>
      </c>
      <c r="F929" t="s">
        <v>20</v>
      </c>
      <c r="G929" s="16">
        <v>12032.325999999999</v>
      </c>
      <c r="H929" s="2"/>
    </row>
    <row r="930" spans="1:8" ht="15" x14ac:dyDescent="0.25">
      <c r="A930">
        <v>62</v>
      </c>
      <c r="B930" t="s">
        <v>24</v>
      </c>
      <c r="C930" s="2">
        <v>39.159999999999997</v>
      </c>
      <c r="D930" s="5">
        <v>0</v>
      </c>
      <c r="E930" s="7" t="s">
        <v>1</v>
      </c>
      <c r="F930" t="s">
        <v>21</v>
      </c>
      <c r="G930" s="16">
        <v>13470.804400000001</v>
      </c>
      <c r="H930" s="2"/>
    </row>
    <row r="931" spans="1:8" ht="15" x14ac:dyDescent="0.25">
      <c r="A931">
        <v>41</v>
      </c>
      <c r="B931" t="s">
        <v>25</v>
      </c>
      <c r="C931" s="2">
        <v>34.21</v>
      </c>
      <c r="D931" s="5">
        <v>1</v>
      </c>
      <c r="E931" s="7" t="s">
        <v>1</v>
      </c>
      <c r="F931" t="s">
        <v>21</v>
      </c>
      <c r="G931" s="16">
        <v>6289.7548999999999</v>
      </c>
      <c r="H931" s="2"/>
    </row>
    <row r="932" spans="1:8" ht="15" x14ac:dyDescent="0.25">
      <c r="A932">
        <v>26</v>
      </c>
      <c r="B932" t="s">
        <v>25</v>
      </c>
      <c r="C932" s="2">
        <v>46.53</v>
      </c>
      <c r="D932" s="5">
        <v>1</v>
      </c>
      <c r="E932" s="7" t="s">
        <v>1</v>
      </c>
      <c r="F932" t="s">
        <v>21</v>
      </c>
      <c r="G932" s="16">
        <v>2927.0646999999999</v>
      </c>
      <c r="H932" s="2"/>
    </row>
    <row r="933" spans="1:8" ht="15" x14ac:dyDescent="0.25">
      <c r="A933">
        <v>39</v>
      </c>
      <c r="B933" t="s">
        <v>24</v>
      </c>
      <c r="C933" s="2">
        <v>32.5</v>
      </c>
      <c r="D933" s="5">
        <v>1</v>
      </c>
      <c r="E933" s="7" t="s">
        <v>1</v>
      </c>
      <c r="F933" t="s">
        <v>20</v>
      </c>
      <c r="G933" s="16">
        <v>6238.2979999999998</v>
      </c>
      <c r="H933" s="2"/>
    </row>
    <row r="934" spans="1:8" ht="15" x14ac:dyDescent="0.25">
      <c r="A934">
        <v>46</v>
      </c>
      <c r="B934" t="s">
        <v>25</v>
      </c>
      <c r="C934" s="2">
        <v>25.8</v>
      </c>
      <c r="D934" s="5">
        <v>5</v>
      </c>
      <c r="E934" s="7" t="s">
        <v>1</v>
      </c>
      <c r="F934" t="s">
        <v>20</v>
      </c>
      <c r="G934" s="16">
        <v>10096.969999999999</v>
      </c>
      <c r="H934" s="2"/>
    </row>
    <row r="935" spans="1:8" ht="15" x14ac:dyDescent="0.25">
      <c r="A935">
        <v>45</v>
      </c>
      <c r="B935" t="s">
        <v>24</v>
      </c>
      <c r="C935" s="2">
        <v>35.299999999999997</v>
      </c>
      <c r="D935" s="5">
        <v>0</v>
      </c>
      <c r="E935" s="7" t="s">
        <v>1</v>
      </c>
      <c r="F935" t="s">
        <v>20</v>
      </c>
      <c r="G935" s="16">
        <v>7348.1419999999998</v>
      </c>
      <c r="H935" s="2"/>
    </row>
    <row r="936" spans="1:8" ht="15" x14ac:dyDescent="0.25">
      <c r="A936">
        <v>32</v>
      </c>
      <c r="B936" t="s">
        <v>25</v>
      </c>
      <c r="C936" s="2">
        <v>37.18</v>
      </c>
      <c r="D936" s="5">
        <v>2</v>
      </c>
      <c r="E936" s="7" t="s">
        <v>1</v>
      </c>
      <c r="F936" t="s">
        <v>21</v>
      </c>
      <c r="G936" s="16">
        <v>4673.3922000000002</v>
      </c>
      <c r="H936" s="2"/>
    </row>
    <row r="937" spans="1:8" ht="15" x14ac:dyDescent="0.25">
      <c r="A937">
        <v>59</v>
      </c>
      <c r="B937" t="s">
        <v>24</v>
      </c>
      <c r="C937" s="2">
        <v>27.5</v>
      </c>
      <c r="D937" s="5">
        <v>0</v>
      </c>
      <c r="E937" s="7" t="s">
        <v>1</v>
      </c>
      <c r="F937" t="s">
        <v>20</v>
      </c>
      <c r="G937" s="16">
        <v>12233.828</v>
      </c>
      <c r="H937" s="2"/>
    </row>
    <row r="938" spans="1:8" ht="15" x14ac:dyDescent="0.25">
      <c r="A938">
        <v>44</v>
      </c>
      <c r="B938" t="s">
        <v>25</v>
      </c>
      <c r="C938" s="2">
        <v>29.734999999999999</v>
      </c>
      <c r="D938" s="5">
        <v>2</v>
      </c>
      <c r="E938" s="7" t="s">
        <v>1</v>
      </c>
      <c r="F938" t="s">
        <v>23</v>
      </c>
      <c r="G938" s="16">
        <v>32108.662820000001</v>
      </c>
      <c r="H938" s="2"/>
    </row>
    <row r="939" spans="1:8" ht="15" x14ac:dyDescent="0.25">
      <c r="A939">
        <v>39</v>
      </c>
      <c r="B939" t="s">
        <v>24</v>
      </c>
      <c r="C939" s="2">
        <v>24.225000000000001</v>
      </c>
      <c r="D939" s="5">
        <v>5</v>
      </c>
      <c r="E939" s="7" t="s">
        <v>1</v>
      </c>
      <c r="F939" t="s">
        <v>22</v>
      </c>
      <c r="G939" s="16">
        <v>8965.7957499999993</v>
      </c>
      <c r="H939" s="2"/>
    </row>
    <row r="940" spans="1:8" ht="15" x14ac:dyDescent="0.25">
      <c r="A940">
        <v>18</v>
      </c>
      <c r="B940" t="s">
        <v>25</v>
      </c>
      <c r="C940" s="2">
        <v>26.18</v>
      </c>
      <c r="D940" s="5">
        <v>2</v>
      </c>
      <c r="E940" s="7" t="s">
        <v>1</v>
      </c>
      <c r="F940" t="s">
        <v>21</v>
      </c>
      <c r="G940" s="16">
        <v>2304.0021999999999</v>
      </c>
      <c r="H940" s="2"/>
    </row>
    <row r="941" spans="1:8" ht="15" x14ac:dyDescent="0.25">
      <c r="A941">
        <v>53</v>
      </c>
      <c r="B941" t="s">
        <v>25</v>
      </c>
      <c r="C941" s="2">
        <v>29.48</v>
      </c>
      <c r="D941" s="5">
        <v>0</v>
      </c>
      <c r="E941" s="7" t="s">
        <v>1</v>
      </c>
      <c r="F941" t="s">
        <v>21</v>
      </c>
      <c r="G941" s="16">
        <v>9487.6442000000006</v>
      </c>
      <c r="H941" s="2"/>
    </row>
    <row r="942" spans="1:8" ht="15" x14ac:dyDescent="0.25">
      <c r="A942">
        <v>18</v>
      </c>
      <c r="B942" t="s">
        <v>25</v>
      </c>
      <c r="C942" s="2">
        <v>23.21</v>
      </c>
      <c r="D942" s="5">
        <v>0</v>
      </c>
      <c r="E942" s="7" t="s">
        <v>1</v>
      </c>
      <c r="F942" t="s">
        <v>21</v>
      </c>
      <c r="G942" s="16">
        <v>1121.8739</v>
      </c>
      <c r="H942" s="2"/>
    </row>
    <row r="943" spans="1:8" ht="15" x14ac:dyDescent="0.25">
      <c r="A943">
        <v>50</v>
      </c>
      <c r="B943" t="s">
        <v>24</v>
      </c>
      <c r="C943" s="2">
        <v>46.09</v>
      </c>
      <c r="D943" s="5">
        <v>1</v>
      </c>
      <c r="E943" s="7" t="s">
        <v>1</v>
      </c>
      <c r="F943" t="s">
        <v>21</v>
      </c>
      <c r="G943" s="16">
        <v>9549.5650999999998</v>
      </c>
      <c r="H943" s="2"/>
    </row>
    <row r="944" spans="1:8" ht="15" x14ac:dyDescent="0.25">
      <c r="A944">
        <v>18</v>
      </c>
      <c r="B944" t="s">
        <v>24</v>
      </c>
      <c r="C944" s="2">
        <v>40.185000000000002</v>
      </c>
      <c r="D944" s="5">
        <v>0</v>
      </c>
      <c r="E944" s="7" t="s">
        <v>1</v>
      </c>
      <c r="F944" t="s">
        <v>23</v>
      </c>
      <c r="G944" s="16">
        <v>2217.4691499999999</v>
      </c>
      <c r="H944" s="2"/>
    </row>
    <row r="945" spans="1:8" ht="15" x14ac:dyDescent="0.25">
      <c r="A945">
        <v>19</v>
      </c>
      <c r="B945" t="s">
        <v>25</v>
      </c>
      <c r="C945" s="2">
        <v>22.61</v>
      </c>
      <c r="D945" s="5">
        <v>0</v>
      </c>
      <c r="E945" s="7" t="s">
        <v>1</v>
      </c>
      <c r="F945" t="s">
        <v>22</v>
      </c>
      <c r="G945" s="16">
        <v>1628.4709</v>
      </c>
      <c r="H945" s="2"/>
    </row>
    <row r="946" spans="1:8" ht="15" x14ac:dyDescent="0.25">
      <c r="A946">
        <v>62</v>
      </c>
      <c r="B946" t="s">
        <v>25</v>
      </c>
      <c r="C946" s="2">
        <v>39.93</v>
      </c>
      <c r="D946" s="5">
        <v>0</v>
      </c>
      <c r="E946" s="7" t="s">
        <v>1</v>
      </c>
      <c r="F946" t="s">
        <v>21</v>
      </c>
      <c r="G946" s="16">
        <v>12982.8747</v>
      </c>
      <c r="H946" s="2"/>
    </row>
    <row r="947" spans="1:8" ht="15" x14ac:dyDescent="0.25">
      <c r="A947">
        <v>56</v>
      </c>
      <c r="B947" t="s">
        <v>24</v>
      </c>
      <c r="C947" s="2">
        <v>35.799999999999997</v>
      </c>
      <c r="D947" s="5">
        <v>1</v>
      </c>
      <c r="E947" s="7" t="s">
        <v>1</v>
      </c>
      <c r="F947" t="s">
        <v>20</v>
      </c>
      <c r="G947" s="16">
        <v>11674.13</v>
      </c>
      <c r="H947" s="2"/>
    </row>
    <row r="948" spans="1:8" ht="15" x14ac:dyDescent="0.25">
      <c r="A948">
        <v>42</v>
      </c>
      <c r="B948" t="s">
        <v>25</v>
      </c>
      <c r="C948" s="2">
        <v>35.799999999999997</v>
      </c>
      <c r="D948" s="5">
        <v>2</v>
      </c>
      <c r="E948" s="7" t="s">
        <v>1</v>
      </c>
      <c r="F948" t="s">
        <v>20</v>
      </c>
      <c r="G948" s="16">
        <v>7160.0940000000001</v>
      </c>
      <c r="H948" s="2"/>
    </row>
    <row r="949" spans="1:8" ht="15" x14ac:dyDescent="0.25">
      <c r="A949">
        <v>37</v>
      </c>
      <c r="B949" t="s">
        <v>25</v>
      </c>
      <c r="C949" s="2">
        <v>34.200000000000003</v>
      </c>
      <c r="D949" s="5">
        <v>1</v>
      </c>
      <c r="E949" s="7" t="s">
        <v>0</v>
      </c>
      <c r="F949" t="s">
        <v>23</v>
      </c>
      <c r="G949" s="16">
        <v>39047.285000000003</v>
      </c>
      <c r="H949" s="2"/>
    </row>
    <row r="950" spans="1:8" ht="15" x14ac:dyDescent="0.25">
      <c r="A950">
        <v>42</v>
      </c>
      <c r="B950" t="s">
        <v>25</v>
      </c>
      <c r="C950" s="2">
        <v>31.254999999999999</v>
      </c>
      <c r="D950" s="5">
        <v>0</v>
      </c>
      <c r="E950" s="7" t="s">
        <v>1</v>
      </c>
      <c r="F950" t="s">
        <v>22</v>
      </c>
      <c r="G950" s="16">
        <v>6358.7764500000003</v>
      </c>
      <c r="H950" s="2"/>
    </row>
    <row r="951" spans="1:8" ht="15" x14ac:dyDescent="0.25">
      <c r="A951">
        <v>25</v>
      </c>
      <c r="B951" t="s">
        <v>25</v>
      </c>
      <c r="C951" s="2">
        <v>29.7</v>
      </c>
      <c r="D951" s="5">
        <v>3</v>
      </c>
      <c r="E951" s="7" t="s">
        <v>0</v>
      </c>
      <c r="F951" t="s">
        <v>20</v>
      </c>
      <c r="G951" s="16">
        <v>19933.457999999999</v>
      </c>
      <c r="H951" s="2"/>
    </row>
    <row r="952" spans="1:8" ht="15" x14ac:dyDescent="0.25">
      <c r="A952">
        <v>57</v>
      </c>
      <c r="B952" t="s">
        <v>25</v>
      </c>
      <c r="C952" s="2">
        <v>18.335000000000001</v>
      </c>
      <c r="D952" s="5">
        <v>0</v>
      </c>
      <c r="E952" s="7" t="s">
        <v>1</v>
      </c>
      <c r="F952" t="s">
        <v>23</v>
      </c>
      <c r="G952" s="16">
        <v>11534.872649999999</v>
      </c>
      <c r="H952" s="2"/>
    </row>
    <row r="953" spans="1:8" ht="15" x14ac:dyDescent="0.25">
      <c r="A953">
        <v>51</v>
      </c>
      <c r="B953" t="s">
        <v>25</v>
      </c>
      <c r="C953" s="2">
        <v>42.9</v>
      </c>
      <c r="D953" s="5">
        <v>2</v>
      </c>
      <c r="E953" s="7" t="s">
        <v>0</v>
      </c>
      <c r="F953" t="s">
        <v>21</v>
      </c>
      <c r="G953" s="16">
        <v>47462.894</v>
      </c>
      <c r="H953" s="2"/>
    </row>
    <row r="954" spans="1:8" ht="15" x14ac:dyDescent="0.25">
      <c r="A954">
        <v>30</v>
      </c>
      <c r="B954" t="s">
        <v>24</v>
      </c>
      <c r="C954" s="2">
        <v>28.405000000000001</v>
      </c>
      <c r="D954" s="5">
        <v>1</v>
      </c>
      <c r="E954" s="7" t="s">
        <v>1</v>
      </c>
      <c r="F954" t="s">
        <v>22</v>
      </c>
      <c r="G954" s="16">
        <v>4527.1829500000003</v>
      </c>
      <c r="H954" s="2"/>
    </row>
    <row r="955" spans="1:8" ht="15" x14ac:dyDescent="0.25">
      <c r="A955">
        <v>44</v>
      </c>
      <c r="B955" t="s">
        <v>25</v>
      </c>
      <c r="C955" s="2">
        <v>30.2</v>
      </c>
      <c r="D955" s="5">
        <v>2</v>
      </c>
      <c r="E955" s="7" t="s">
        <v>0</v>
      </c>
      <c r="F955" t="s">
        <v>20</v>
      </c>
      <c r="G955" s="16">
        <v>38998.546000000002</v>
      </c>
      <c r="H955" s="2"/>
    </row>
    <row r="956" spans="1:8" ht="15" x14ac:dyDescent="0.25">
      <c r="A956">
        <v>34</v>
      </c>
      <c r="B956" t="s">
        <v>25</v>
      </c>
      <c r="C956" s="2">
        <v>27.835000000000001</v>
      </c>
      <c r="D956" s="5">
        <v>1</v>
      </c>
      <c r="E956" s="7" t="s">
        <v>0</v>
      </c>
      <c r="F956" t="s">
        <v>22</v>
      </c>
      <c r="G956" s="16">
        <v>20009.63365</v>
      </c>
      <c r="H956" s="2"/>
    </row>
    <row r="957" spans="1:8" ht="15" x14ac:dyDescent="0.25">
      <c r="A957">
        <v>31</v>
      </c>
      <c r="B957" t="s">
        <v>25</v>
      </c>
      <c r="C957" s="2">
        <v>39.49</v>
      </c>
      <c r="D957" s="5">
        <v>1</v>
      </c>
      <c r="E957" s="7" t="s">
        <v>1</v>
      </c>
      <c r="F957" t="s">
        <v>21</v>
      </c>
      <c r="G957" s="16">
        <v>3875.7341000000001</v>
      </c>
      <c r="H957" s="2"/>
    </row>
    <row r="958" spans="1:8" ht="15" x14ac:dyDescent="0.25">
      <c r="A958">
        <v>54</v>
      </c>
      <c r="B958" t="s">
        <v>25</v>
      </c>
      <c r="C958" s="2">
        <v>30.8</v>
      </c>
      <c r="D958" s="5">
        <v>1</v>
      </c>
      <c r="E958" s="7" t="s">
        <v>0</v>
      </c>
      <c r="F958" t="s">
        <v>21</v>
      </c>
      <c r="G958" s="16">
        <v>41999.519999999997</v>
      </c>
      <c r="H958" s="2"/>
    </row>
    <row r="959" spans="1:8" ht="15" x14ac:dyDescent="0.25">
      <c r="A959">
        <v>24</v>
      </c>
      <c r="B959" t="s">
        <v>25</v>
      </c>
      <c r="C959" s="2">
        <v>26.79</v>
      </c>
      <c r="D959" s="5">
        <v>1</v>
      </c>
      <c r="E959" s="7" t="s">
        <v>1</v>
      </c>
      <c r="F959" t="s">
        <v>22</v>
      </c>
      <c r="G959" s="16">
        <v>12609.88702</v>
      </c>
      <c r="H959" s="2"/>
    </row>
    <row r="960" spans="1:8" ht="15" x14ac:dyDescent="0.25">
      <c r="A960">
        <v>43</v>
      </c>
      <c r="B960" t="s">
        <v>25</v>
      </c>
      <c r="C960" s="2">
        <v>34.96</v>
      </c>
      <c r="D960" s="5">
        <v>1</v>
      </c>
      <c r="E960" s="7" t="s">
        <v>0</v>
      </c>
      <c r="F960" t="s">
        <v>23</v>
      </c>
      <c r="G960" s="16">
        <v>41034.221400000002</v>
      </c>
      <c r="H960" s="2"/>
    </row>
    <row r="961" spans="1:8" ht="15" x14ac:dyDescent="0.25">
      <c r="A961">
        <v>48</v>
      </c>
      <c r="B961" t="s">
        <v>25</v>
      </c>
      <c r="C961" s="2">
        <v>36.67</v>
      </c>
      <c r="D961" s="5">
        <v>1</v>
      </c>
      <c r="E961" s="7" t="s">
        <v>1</v>
      </c>
      <c r="F961" t="s">
        <v>22</v>
      </c>
      <c r="G961" s="16">
        <v>28468.919010000001</v>
      </c>
      <c r="H961" s="2"/>
    </row>
    <row r="962" spans="1:8" ht="15" x14ac:dyDescent="0.25">
      <c r="A962">
        <v>19</v>
      </c>
      <c r="B962" t="s">
        <v>24</v>
      </c>
      <c r="C962" s="2">
        <v>39.615000000000002</v>
      </c>
      <c r="D962" s="5">
        <v>1</v>
      </c>
      <c r="E962" s="7" t="s">
        <v>1</v>
      </c>
      <c r="F962" t="s">
        <v>22</v>
      </c>
      <c r="G962" s="16">
        <v>2730.1078499999999</v>
      </c>
      <c r="H962" s="2"/>
    </row>
    <row r="963" spans="1:8" ht="15" x14ac:dyDescent="0.25">
      <c r="A963">
        <v>29</v>
      </c>
      <c r="B963" t="s">
        <v>24</v>
      </c>
      <c r="C963" s="2">
        <v>25.9</v>
      </c>
      <c r="D963" s="5">
        <v>0</v>
      </c>
      <c r="E963" s="7" t="s">
        <v>1</v>
      </c>
      <c r="F963" t="s">
        <v>20</v>
      </c>
      <c r="G963" s="16">
        <v>3353.2840000000001</v>
      </c>
      <c r="H963" s="2"/>
    </row>
    <row r="964" spans="1:8" ht="15" x14ac:dyDescent="0.25">
      <c r="A964">
        <v>63</v>
      </c>
      <c r="B964" t="s">
        <v>24</v>
      </c>
      <c r="C964" s="2">
        <v>35.200000000000003</v>
      </c>
      <c r="D964" s="5">
        <v>1</v>
      </c>
      <c r="E964" s="7" t="s">
        <v>1</v>
      </c>
      <c r="F964" t="s">
        <v>21</v>
      </c>
      <c r="G964" s="16">
        <v>14474.674999999999</v>
      </c>
      <c r="H964" s="2"/>
    </row>
    <row r="965" spans="1:8" ht="15" x14ac:dyDescent="0.25">
      <c r="A965">
        <v>46</v>
      </c>
      <c r="B965" t="s">
        <v>25</v>
      </c>
      <c r="C965" s="2">
        <v>24.795000000000002</v>
      </c>
      <c r="D965" s="5">
        <v>3</v>
      </c>
      <c r="E965" s="7" t="s">
        <v>1</v>
      </c>
      <c r="F965" t="s">
        <v>23</v>
      </c>
      <c r="G965" s="16">
        <v>9500.5730500000009</v>
      </c>
      <c r="H965" s="2"/>
    </row>
    <row r="966" spans="1:8" ht="15" x14ac:dyDescent="0.25">
      <c r="A966">
        <v>52</v>
      </c>
      <c r="B966" t="s">
        <v>25</v>
      </c>
      <c r="C966" s="2">
        <v>36.765000000000001</v>
      </c>
      <c r="D966" s="5">
        <v>2</v>
      </c>
      <c r="E966" s="7" t="s">
        <v>1</v>
      </c>
      <c r="F966" t="s">
        <v>22</v>
      </c>
      <c r="G966" s="16">
        <v>26467.09737</v>
      </c>
      <c r="H966" s="2"/>
    </row>
    <row r="967" spans="1:8" ht="15" x14ac:dyDescent="0.25">
      <c r="A967">
        <v>35</v>
      </c>
      <c r="B967" t="s">
        <v>25</v>
      </c>
      <c r="C967" s="2">
        <v>27.1</v>
      </c>
      <c r="D967" s="5">
        <v>1</v>
      </c>
      <c r="E967" s="7" t="s">
        <v>1</v>
      </c>
      <c r="F967" t="s">
        <v>20</v>
      </c>
      <c r="G967" s="16">
        <v>4746.3440000000001</v>
      </c>
      <c r="H967" s="2"/>
    </row>
    <row r="968" spans="1:8" ht="15" x14ac:dyDescent="0.25">
      <c r="A968">
        <v>51</v>
      </c>
      <c r="B968" t="s">
        <v>25</v>
      </c>
      <c r="C968" s="2">
        <v>24.795000000000002</v>
      </c>
      <c r="D968" s="5">
        <v>2</v>
      </c>
      <c r="E968" s="7" t="s">
        <v>0</v>
      </c>
      <c r="F968" t="s">
        <v>22</v>
      </c>
      <c r="G968" s="16">
        <v>23967.38305</v>
      </c>
      <c r="H968" s="2"/>
    </row>
    <row r="969" spans="1:8" ht="15" x14ac:dyDescent="0.25">
      <c r="A969">
        <v>44</v>
      </c>
      <c r="B969" t="s">
        <v>25</v>
      </c>
      <c r="C969" s="2">
        <v>25.364999999999998</v>
      </c>
      <c r="D969" s="5">
        <v>1</v>
      </c>
      <c r="E969" s="7" t="s">
        <v>1</v>
      </c>
      <c r="F969" t="s">
        <v>22</v>
      </c>
      <c r="G969" s="16">
        <v>7518.0253499999999</v>
      </c>
      <c r="H969" s="2"/>
    </row>
    <row r="970" spans="1:8" ht="15" x14ac:dyDescent="0.25">
      <c r="A970">
        <v>21</v>
      </c>
      <c r="B970" t="s">
        <v>25</v>
      </c>
      <c r="C970" s="2">
        <v>25.745000000000001</v>
      </c>
      <c r="D970" s="5">
        <v>2</v>
      </c>
      <c r="E970" s="7" t="s">
        <v>1</v>
      </c>
      <c r="F970" t="s">
        <v>23</v>
      </c>
      <c r="G970" s="16">
        <v>3279.8685500000001</v>
      </c>
      <c r="H970" s="2"/>
    </row>
    <row r="971" spans="1:8" ht="15" x14ac:dyDescent="0.25">
      <c r="A971">
        <v>39</v>
      </c>
      <c r="B971" t="s">
        <v>24</v>
      </c>
      <c r="C971" s="2">
        <v>34.32</v>
      </c>
      <c r="D971" s="5">
        <v>5</v>
      </c>
      <c r="E971" s="7" t="s">
        <v>1</v>
      </c>
      <c r="F971" t="s">
        <v>21</v>
      </c>
      <c r="G971" s="16">
        <v>8596.8277999999991</v>
      </c>
      <c r="H971" s="2"/>
    </row>
    <row r="972" spans="1:8" ht="15" x14ac:dyDescent="0.25">
      <c r="A972">
        <v>50</v>
      </c>
      <c r="B972" t="s">
        <v>24</v>
      </c>
      <c r="C972" s="2">
        <v>28.16</v>
      </c>
      <c r="D972" s="5">
        <v>3</v>
      </c>
      <c r="E972" s="7" t="s">
        <v>1</v>
      </c>
      <c r="F972" t="s">
        <v>21</v>
      </c>
      <c r="G972" s="16">
        <v>10702.642400000001</v>
      </c>
      <c r="H972" s="2"/>
    </row>
    <row r="973" spans="1:8" ht="15" x14ac:dyDescent="0.25">
      <c r="A973">
        <v>34</v>
      </c>
      <c r="B973" t="s">
        <v>24</v>
      </c>
      <c r="C973" s="2">
        <v>23.56</v>
      </c>
      <c r="D973" s="5">
        <v>0</v>
      </c>
      <c r="E973" s="7" t="s">
        <v>1</v>
      </c>
      <c r="F973" t="s">
        <v>23</v>
      </c>
      <c r="G973" s="16">
        <v>4992.3764000000001</v>
      </c>
      <c r="H973" s="2"/>
    </row>
    <row r="974" spans="1:8" ht="15" x14ac:dyDescent="0.25">
      <c r="A974">
        <v>22</v>
      </c>
      <c r="B974" t="s">
        <v>24</v>
      </c>
      <c r="C974" s="2">
        <v>20.234999999999999</v>
      </c>
      <c r="D974" s="5">
        <v>0</v>
      </c>
      <c r="E974" s="7" t="s">
        <v>1</v>
      </c>
      <c r="F974" t="s">
        <v>22</v>
      </c>
      <c r="G974" s="16">
        <v>2527.8186500000002</v>
      </c>
      <c r="H974" s="2"/>
    </row>
    <row r="975" spans="1:8" ht="15" x14ac:dyDescent="0.25">
      <c r="A975">
        <v>19</v>
      </c>
      <c r="B975" t="s">
        <v>24</v>
      </c>
      <c r="C975" s="2">
        <v>40.5</v>
      </c>
      <c r="D975" s="5">
        <v>0</v>
      </c>
      <c r="E975" s="7" t="s">
        <v>1</v>
      </c>
      <c r="F975" t="s">
        <v>20</v>
      </c>
      <c r="G975" s="16">
        <v>1759.338</v>
      </c>
      <c r="H975" s="2"/>
    </row>
    <row r="976" spans="1:8" ht="15" x14ac:dyDescent="0.25">
      <c r="A976">
        <v>26</v>
      </c>
      <c r="B976" t="s">
        <v>25</v>
      </c>
      <c r="C976" s="2">
        <v>35.42</v>
      </c>
      <c r="D976" s="5">
        <v>0</v>
      </c>
      <c r="E976" s="7" t="s">
        <v>1</v>
      </c>
      <c r="F976" t="s">
        <v>21</v>
      </c>
      <c r="G976" s="16">
        <v>2322.6217999999999</v>
      </c>
      <c r="H976" s="2"/>
    </row>
    <row r="977" spans="1:8" ht="15" x14ac:dyDescent="0.25">
      <c r="A977">
        <v>29</v>
      </c>
      <c r="B977" t="s">
        <v>25</v>
      </c>
      <c r="C977" s="2">
        <v>22.895</v>
      </c>
      <c r="D977" s="5">
        <v>0</v>
      </c>
      <c r="E977" s="7" t="s">
        <v>0</v>
      </c>
      <c r="F977" t="s">
        <v>23</v>
      </c>
      <c r="G977" s="16">
        <v>16138.762049999999</v>
      </c>
      <c r="H977" s="2"/>
    </row>
    <row r="978" spans="1:8" ht="15" x14ac:dyDescent="0.25">
      <c r="A978">
        <v>48</v>
      </c>
      <c r="B978" t="s">
        <v>25</v>
      </c>
      <c r="C978" s="2">
        <v>40.15</v>
      </c>
      <c r="D978" s="5">
        <v>0</v>
      </c>
      <c r="E978" s="7" t="s">
        <v>1</v>
      </c>
      <c r="F978" t="s">
        <v>21</v>
      </c>
      <c r="G978" s="16">
        <v>7804.1605</v>
      </c>
      <c r="H978" s="2"/>
    </row>
    <row r="979" spans="1:8" ht="15" x14ac:dyDescent="0.25">
      <c r="A979">
        <v>26</v>
      </c>
      <c r="B979" t="s">
        <v>25</v>
      </c>
      <c r="C979" s="2">
        <v>29.15</v>
      </c>
      <c r="D979" s="5">
        <v>1</v>
      </c>
      <c r="E979" s="7" t="s">
        <v>1</v>
      </c>
      <c r="F979" t="s">
        <v>21</v>
      </c>
      <c r="G979" s="16">
        <v>2902.9065000000001</v>
      </c>
      <c r="H979" s="2"/>
    </row>
    <row r="980" spans="1:8" ht="15" x14ac:dyDescent="0.25">
      <c r="A980">
        <v>45</v>
      </c>
      <c r="B980" t="s">
        <v>24</v>
      </c>
      <c r="C980" s="2">
        <v>39.994999999999997</v>
      </c>
      <c r="D980" s="5">
        <v>3</v>
      </c>
      <c r="E980" s="7" t="s">
        <v>1</v>
      </c>
      <c r="F980" t="s">
        <v>23</v>
      </c>
      <c r="G980" s="16">
        <v>9704.6680500000002</v>
      </c>
      <c r="H980" s="2"/>
    </row>
    <row r="981" spans="1:8" ht="15" x14ac:dyDescent="0.25">
      <c r="A981">
        <v>36</v>
      </c>
      <c r="B981" t="s">
        <v>24</v>
      </c>
      <c r="C981" s="2">
        <v>29.92</v>
      </c>
      <c r="D981" s="5">
        <v>0</v>
      </c>
      <c r="E981" s="7" t="s">
        <v>1</v>
      </c>
      <c r="F981" t="s">
        <v>21</v>
      </c>
      <c r="G981" s="16">
        <v>4889.0367999999999</v>
      </c>
      <c r="H981" s="2"/>
    </row>
    <row r="982" spans="1:8" ht="15" x14ac:dyDescent="0.25">
      <c r="A982">
        <v>54</v>
      </c>
      <c r="B982" t="s">
        <v>25</v>
      </c>
      <c r="C982" s="2">
        <v>25.46</v>
      </c>
      <c r="D982" s="5">
        <v>1</v>
      </c>
      <c r="E982" s="7" t="s">
        <v>1</v>
      </c>
      <c r="F982" t="s">
        <v>23</v>
      </c>
      <c r="G982" s="16">
        <v>25517.11363</v>
      </c>
      <c r="H982" s="2"/>
    </row>
    <row r="983" spans="1:8" ht="15" x14ac:dyDescent="0.25">
      <c r="A983">
        <v>34</v>
      </c>
      <c r="B983" t="s">
        <v>25</v>
      </c>
      <c r="C983" s="2">
        <v>21.375</v>
      </c>
      <c r="D983" s="5">
        <v>0</v>
      </c>
      <c r="E983" s="7" t="s">
        <v>1</v>
      </c>
      <c r="F983" t="s">
        <v>23</v>
      </c>
      <c r="G983" s="16">
        <v>4500.33925</v>
      </c>
      <c r="H983" s="2"/>
    </row>
    <row r="984" spans="1:8" ht="15" x14ac:dyDescent="0.25">
      <c r="A984">
        <v>31</v>
      </c>
      <c r="B984" t="s">
        <v>25</v>
      </c>
      <c r="C984" s="2">
        <v>25.9</v>
      </c>
      <c r="D984" s="5">
        <v>3</v>
      </c>
      <c r="E984" s="7" t="s">
        <v>0</v>
      </c>
      <c r="F984" t="s">
        <v>20</v>
      </c>
      <c r="G984" s="16">
        <v>19199.944</v>
      </c>
      <c r="H984" s="2"/>
    </row>
    <row r="985" spans="1:8" ht="15" x14ac:dyDescent="0.25">
      <c r="A985">
        <v>27</v>
      </c>
      <c r="B985" t="s">
        <v>24</v>
      </c>
      <c r="C985" s="2">
        <v>30.59</v>
      </c>
      <c r="D985" s="5">
        <v>1</v>
      </c>
      <c r="E985" s="7" t="s">
        <v>1</v>
      </c>
      <c r="F985" t="s">
        <v>23</v>
      </c>
      <c r="G985" s="16">
        <v>16796.411940000002</v>
      </c>
      <c r="H985" s="2"/>
    </row>
    <row r="986" spans="1:8" ht="15" x14ac:dyDescent="0.25">
      <c r="A986">
        <v>20</v>
      </c>
      <c r="B986" t="s">
        <v>25</v>
      </c>
      <c r="C986" s="2">
        <v>30.114999999999998</v>
      </c>
      <c r="D986" s="5">
        <v>5</v>
      </c>
      <c r="E986" s="7" t="s">
        <v>1</v>
      </c>
      <c r="F986" t="s">
        <v>23</v>
      </c>
      <c r="G986" s="16">
        <v>4915.0598499999996</v>
      </c>
      <c r="H986" s="2"/>
    </row>
    <row r="987" spans="1:8" ht="15" x14ac:dyDescent="0.25">
      <c r="A987">
        <v>44</v>
      </c>
      <c r="B987" t="s">
        <v>24</v>
      </c>
      <c r="C987" s="2">
        <v>25.8</v>
      </c>
      <c r="D987" s="5">
        <v>1</v>
      </c>
      <c r="E987" s="7" t="s">
        <v>1</v>
      </c>
      <c r="F987" t="s">
        <v>20</v>
      </c>
      <c r="G987" s="16">
        <v>7624.63</v>
      </c>
      <c r="H987" s="2"/>
    </row>
    <row r="988" spans="1:8" ht="15" x14ac:dyDescent="0.25">
      <c r="A988">
        <v>43</v>
      </c>
      <c r="B988" t="s">
        <v>25</v>
      </c>
      <c r="C988" s="2">
        <v>30.114999999999998</v>
      </c>
      <c r="D988" s="5">
        <v>3</v>
      </c>
      <c r="E988" s="7" t="s">
        <v>1</v>
      </c>
      <c r="F988" t="s">
        <v>22</v>
      </c>
      <c r="G988" s="16">
        <v>8410.0468500000006</v>
      </c>
      <c r="H988" s="2"/>
    </row>
    <row r="989" spans="1:8" ht="15" x14ac:dyDescent="0.25">
      <c r="A989">
        <v>45</v>
      </c>
      <c r="B989" t="s">
        <v>24</v>
      </c>
      <c r="C989" s="2">
        <v>27.645</v>
      </c>
      <c r="D989" s="5">
        <v>1</v>
      </c>
      <c r="E989" s="7" t="s">
        <v>1</v>
      </c>
      <c r="F989" t="s">
        <v>22</v>
      </c>
      <c r="G989" s="16">
        <v>28340.188849999999</v>
      </c>
      <c r="H989" s="2"/>
    </row>
    <row r="990" spans="1:8" ht="15" x14ac:dyDescent="0.25">
      <c r="A990">
        <v>34</v>
      </c>
      <c r="B990" t="s">
        <v>25</v>
      </c>
      <c r="C990" s="2">
        <v>34.674999999999997</v>
      </c>
      <c r="D990" s="5">
        <v>0</v>
      </c>
      <c r="E990" s="7" t="s">
        <v>1</v>
      </c>
      <c r="F990" t="s">
        <v>23</v>
      </c>
      <c r="G990" s="16">
        <v>4518.8262500000001</v>
      </c>
      <c r="H990" s="2"/>
    </row>
    <row r="991" spans="1:8" ht="15" x14ac:dyDescent="0.25">
      <c r="A991">
        <v>24</v>
      </c>
      <c r="B991" t="s">
        <v>24</v>
      </c>
      <c r="C991" s="2">
        <v>20.52</v>
      </c>
      <c r="D991" s="5">
        <v>0</v>
      </c>
      <c r="E991" s="7" t="s">
        <v>0</v>
      </c>
      <c r="F991" t="s">
        <v>23</v>
      </c>
      <c r="G991" s="16">
        <v>14571.890799999999</v>
      </c>
      <c r="H991" s="2"/>
    </row>
    <row r="992" spans="1:8" ht="15" x14ac:dyDescent="0.25">
      <c r="A992">
        <v>26</v>
      </c>
      <c r="B992" t="s">
        <v>24</v>
      </c>
      <c r="C992" s="2">
        <v>19.8</v>
      </c>
      <c r="D992" s="5">
        <v>1</v>
      </c>
      <c r="E992" s="7" t="s">
        <v>1</v>
      </c>
      <c r="F992" t="s">
        <v>20</v>
      </c>
      <c r="G992" s="16">
        <v>3378.91</v>
      </c>
      <c r="H992" s="2"/>
    </row>
    <row r="993" spans="1:8" ht="15" x14ac:dyDescent="0.25">
      <c r="A993">
        <v>38</v>
      </c>
      <c r="B993" t="s">
        <v>24</v>
      </c>
      <c r="C993" s="2">
        <v>27.835000000000001</v>
      </c>
      <c r="D993" s="5">
        <v>2</v>
      </c>
      <c r="E993" s="7" t="s">
        <v>1</v>
      </c>
      <c r="F993" t="s">
        <v>23</v>
      </c>
      <c r="G993" s="16">
        <v>7144.86265</v>
      </c>
      <c r="H993" s="2"/>
    </row>
    <row r="994" spans="1:8" ht="15" x14ac:dyDescent="0.25">
      <c r="A994">
        <v>50</v>
      </c>
      <c r="B994" t="s">
        <v>24</v>
      </c>
      <c r="C994" s="2">
        <v>31.6</v>
      </c>
      <c r="D994" s="5">
        <v>2</v>
      </c>
      <c r="E994" s="7" t="s">
        <v>1</v>
      </c>
      <c r="F994" t="s">
        <v>20</v>
      </c>
      <c r="G994" s="16">
        <v>10118.424000000001</v>
      </c>
      <c r="H994" s="2"/>
    </row>
    <row r="995" spans="1:8" ht="15" x14ac:dyDescent="0.25">
      <c r="A995">
        <v>38</v>
      </c>
      <c r="B995" t="s">
        <v>25</v>
      </c>
      <c r="C995" s="2">
        <v>28.27</v>
      </c>
      <c r="D995" s="5">
        <v>1</v>
      </c>
      <c r="E995" s="7" t="s">
        <v>1</v>
      </c>
      <c r="F995" t="s">
        <v>21</v>
      </c>
      <c r="G995" s="16">
        <v>5484.4673000000003</v>
      </c>
      <c r="H995" s="2"/>
    </row>
    <row r="996" spans="1:8" ht="15" x14ac:dyDescent="0.25">
      <c r="A996">
        <v>27</v>
      </c>
      <c r="B996" t="s">
        <v>24</v>
      </c>
      <c r="C996" s="2">
        <v>20.045000000000002</v>
      </c>
      <c r="D996" s="5">
        <v>3</v>
      </c>
      <c r="E996" s="7" t="s">
        <v>0</v>
      </c>
      <c r="F996" t="s">
        <v>22</v>
      </c>
      <c r="G996" s="16">
        <v>16420.494549999999</v>
      </c>
      <c r="H996" s="2"/>
    </row>
    <row r="997" spans="1:8" ht="15" x14ac:dyDescent="0.25">
      <c r="A997">
        <v>39</v>
      </c>
      <c r="B997" t="s">
        <v>24</v>
      </c>
      <c r="C997" s="2">
        <v>23.274999999999999</v>
      </c>
      <c r="D997" s="5">
        <v>3</v>
      </c>
      <c r="E997" s="7" t="s">
        <v>1</v>
      </c>
      <c r="F997" t="s">
        <v>23</v>
      </c>
      <c r="G997" s="16">
        <v>7986.4752500000004</v>
      </c>
      <c r="H997" s="2"/>
    </row>
    <row r="998" spans="1:8" ht="15" x14ac:dyDescent="0.25">
      <c r="A998">
        <v>39</v>
      </c>
      <c r="B998" t="s">
        <v>24</v>
      </c>
      <c r="C998" s="2">
        <v>34.1</v>
      </c>
      <c r="D998" s="5">
        <v>3</v>
      </c>
      <c r="E998" s="7" t="s">
        <v>1</v>
      </c>
      <c r="F998" t="s">
        <v>20</v>
      </c>
      <c r="G998" s="16">
        <v>7418.5219999999999</v>
      </c>
      <c r="H998" s="2"/>
    </row>
    <row r="999" spans="1:8" ht="15" x14ac:dyDescent="0.25">
      <c r="A999">
        <v>63</v>
      </c>
      <c r="B999" t="s">
        <v>24</v>
      </c>
      <c r="C999" s="2">
        <v>36.85</v>
      </c>
      <c r="D999" s="5">
        <v>0</v>
      </c>
      <c r="E999" s="7" t="s">
        <v>1</v>
      </c>
      <c r="F999" t="s">
        <v>21</v>
      </c>
      <c r="G999" s="16">
        <v>13887.968500000001</v>
      </c>
      <c r="H999" s="2"/>
    </row>
    <row r="1000" spans="1:8" ht="15" x14ac:dyDescent="0.25">
      <c r="A1000">
        <v>33</v>
      </c>
      <c r="B1000" t="s">
        <v>24</v>
      </c>
      <c r="C1000" s="2">
        <v>36.29</v>
      </c>
      <c r="D1000" s="5">
        <v>3</v>
      </c>
      <c r="E1000" s="7" t="s">
        <v>1</v>
      </c>
      <c r="F1000" t="s">
        <v>23</v>
      </c>
      <c r="G1000" s="16">
        <v>6551.7501000000002</v>
      </c>
      <c r="H1000" s="2"/>
    </row>
    <row r="1001" spans="1:8" ht="15" x14ac:dyDescent="0.25">
      <c r="A1001">
        <v>36</v>
      </c>
      <c r="B1001" t="s">
        <v>24</v>
      </c>
      <c r="C1001" s="2">
        <v>26.885000000000002</v>
      </c>
      <c r="D1001" s="5">
        <v>0</v>
      </c>
      <c r="E1001" s="7" t="s">
        <v>1</v>
      </c>
      <c r="F1001" t="s">
        <v>22</v>
      </c>
      <c r="G1001" s="16">
        <v>5267.8181500000001</v>
      </c>
      <c r="H1001" s="2"/>
    </row>
    <row r="1002" spans="1:8" ht="15" x14ac:dyDescent="0.25">
      <c r="A1002">
        <v>30</v>
      </c>
      <c r="B1002" t="s">
        <v>25</v>
      </c>
      <c r="C1002" s="2">
        <v>22.99</v>
      </c>
      <c r="D1002" s="5">
        <v>2</v>
      </c>
      <c r="E1002" s="7" t="s">
        <v>0</v>
      </c>
      <c r="F1002" t="s">
        <v>22</v>
      </c>
      <c r="G1002" s="16">
        <v>17361.766100000001</v>
      </c>
      <c r="H1002" s="2"/>
    </row>
    <row r="1003" spans="1:8" ht="15" x14ac:dyDescent="0.25">
      <c r="A1003">
        <v>24</v>
      </c>
      <c r="B1003" t="s">
        <v>25</v>
      </c>
      <c r="C1003" s="2">
        <v>32.700000000000003</v>
      </c>
      <c r="D1003" s="5">
        <v>0</v>
      </c>
      <c r="E1003" s="7" t="s">
        <v>0</v>
      </c>
      <c r="F1003" t="s">
        <v>20</v>
      </c>
      <c r="G1003" s="16">
        <v>34472.841</v>
      </c>
      <c r="H1003" s="2"/>
    </row>
    <row r="1004" spans="1:8" ht="15" x14ac:dyDescent="0.25">
      <c r="A1004">
        <v>24</v>
      </c>
      <c r="B1004" t="s">
        <v>25</v>
      </c>
      <c r="C1004" s="2">
        <v>25.8</v>
      </c>
      <c r="D1004" s="5">
        <v>0</v>
      </c>
      <c r="E1004" s="7" t="s">
        <v>1</v>
      </c>
      <c r="F1004" t="s">
        <v>20</v>
      </c>
      <c r="G1004" s="16">
        <v>1972.95</v>
      </c>
      <c r="H1004" s="2"/>
    </row>
    <row r="1005" spans="1:8" ht="15" x14ac:dyDescent="0.25">
      <c r="A1005">
        <v>48</v>
      </c>
      <c r="B1005" t="s">
        <v>25</v>
      </c>
      <c r="C1005" s="2">
        <v>29.6</v>
      </c>
      <c r="D1005" s="5">
        <v>0</v>
      </c>
      <c r="E1005" s="7" t="s">
        <v>1</v>
      </c>
      <c r="F1005" t="s">
        <v>20</v>
      </c>
      <c r="G1005" s="16">
        <v>21232.182260000001</v>
      </c>
      <c r="H1005" s="2"/>
    </row>
    <row r="1006" spans="1:8" ht="15" x14ac:dyDescent="0.25">
      <c r="A1006">
        <v>47</v>
      </c>
      <c r="B1006" t="s">
        <v>25</v>
      </c>
      <c r="C1006" s="2">
        <v>19.190000000000001</v>
      </c>
      <c r="D1006" s="5">
        <v>1</v>
      </c>
      <c r="E1006" s="7" t="s">
        <v>1</v>
      </c>
      <c r="F1006" t="s">
        <v>23</v>
      </c>
      <c r="G1006" s="16">
        <v>8627.5411000000004</v>
      </c>
      <c r="H1006" s="2"/>
    </row>
    <row r="1007" spans="1:8" ht="15" x14ac:dyDescent="0.25">
      <c r="A1007">
        <v>29</v>
      </c>
      <c r="B1007" t="s">
        <v>25</v>
      </c>
      <c r="C1007" s="2">
        <v>31.73</v>
      </c>
      <c r="D1007" s="5">
        <v>2</v>
      </c>
      <c r="E1007" s="7" t="s">
        <v>1</v>
      </c>
      <c r="F1007" t="s">
        <v>22</v>
      </c>
      <c r="G1007" s="16">
        <v>4433.3877000000002</v>
      </c>
      <c r="H1007" s="2"/>
    </row>
    <row r="1008" spans="1:8" ht="15" x14ac:dyDescent="0.25">
      <c r="A1008">
        <v>28</v>
      </c>
      <c r="B1008" t="s">
        <v>25</v>
      </c>
      <c r="C1008" s="2">
        <v>29.26</v>
      </c>
      <c r="D1008" s="5">
        <v>2</v>
      </c>
      <c r="E1008" s="7" t="s">
        <v>1</v>
      </c>
      <c r="F1008" t="s">
        <v>23</v>
      </c>
      <c r="G1008" s="16">
        <v>4438.2633999999998</v>
      </c>
      <c r="H1008" s="2"/>
    </row>
    <row r="1009" spans="1:8" ht="15" x14ac:dyDescent="0.25">
      <c r="A1009">
        <v>47</v>
      </c>
      <c r="B1009" t="s">
        <v>25</v>
      </c>
      <c r="C1009" s="2">
        <v>28.215</v>
      </c>
      <c r="D1009" s="5">
        <v>3</v>
      </c>
      <c r="E1009" s="7" t="s">
        <v>0</v>
      </c>
      <c r="F1009" t="s">
        <v>22</v>
      </c>
      <c r="G1009" s="16">
        <v>24915.220850000002</v>
      </c>
      <c r="H1009" s="2"/>
    </row>
    <row r="1010" spans="1:8" ht="15" x14ac:dyDescent="0.25">
      <c r="A1010">
        <v>25</v>
      </c>
      <c r="B1010" t="s">
        <v>25</v>
      </c>
      <c r="C1010" s="2">
        <v>24.984999999999999</v>
      </c>
      <c r="D1010" s="5">
        <v>2</v>
      </c>
      <c r="E1010" s="7" t="s">
        <v>1</v>
      </c>
      <c r="F1010" t="s">
        <v>23</v>
      </c>
      <c r="G1010" s="16">
        <v>23241.47453</v>
      </c>
      <c r="H1010" s="2"/>
    </row>
    <row r="1011" spans="1:8" ht="15" x14ac:dyDescent="0.25">
      <c r="A1011">
        <v>51</v>
      </c>
      <c r="B1011" t="s">
        <v>25</v>
      </c>
      <c r="C1011" s="2">
        <v>27.74</v>
      </c>
      <c r="D1011" s="5">
        <v>1</v>
      </c>
      <c r="E1011" s="7" t="s">
        <v>1</v>
      </c>
      <c r="F1011" t="s">
        <v>23</v>
      </c>
      <c r="G1011" s="16">
        <v>9957.7216000000008</v>
      </c>
      <c r="H1011" s="2"/>
    </row>
    <row r="1012" spans="1:8" ht="15" x14ac:dyDescent="0.25">
      <c r="A1012">
        <v>48</v>
      </c>
      <c r="B1012" t="s">
        <v>24</v>
      </c>
      <c r="C1012" s="2">
        <v>22.8</v>
      </c>
      <c r="D1012" s="5">
        <v>0</v>
      </c>
      <c r="E1012" s="7" t="s">
        <v>1</v>
      </c>
      <c r="F1012" t="s">
        <v>20</v>
      </c>
      <c r="G1012" s="16">
        <v>8269.0439999999999</v>
      </c>
      <c r="H1012" s="2"/>
    </row>
    <row r="1013" spans="1:8" ht="15" x14ac:dyDescent="0.25">
      <c r="A1013">
        <v>43</v>
      </c>
      <c r="B1013" t="s">
        <v>25</v>
      </c>
      <c r="C1013" s="2">
        <v>20.13</v>
      </c>
      <c r="D1013" s="5">
        <v>2</v>
      </c>
      <c r="E1013" s="7" t="s">
        <v>0</v>
      </c>
      <c r="F1013" t="s">
        <v>21</v>
      </c>
      <c r="G1013" s="16">
        <v>18767.737700000001</v>
      </c>
      <c r="H1013" s="2"/>
    </row>
    <row r="1014" spans="1:8" ht="15" x14ac:dyDescent="0.25">
      <c r="A1014">
        <v>61</v>
      </c>
      <c r="B1014" t="s">
        <v>24</v>
      </c>
      <c r="C1014" s="2">
        <v>33.33</v>
      </c>
      <c r="D1014" s="5">
        <v>4</v>
      </c>
      <c r="E1014" s="7" t="s">
        <v>1</v>
      </c>
      <c r="F1014" t="s">
        <v>21</v>
      </c>
      <c r="G1014" s="16">
        <v>36580.282160000002</v>
      </c>
      <c r="H1014" s="2"/>
    </row>
    <row r="1015" spans="1:8" ht="15" x14ac:dyDescent="0.25">
      <c r="A1015">
        <v>48</v>
      </c>
      <c r="B1015" t="s">
        <v>25</v>
      </c>
      <c r="C1015" s="2">
        <v>32.299999999999997</v>
      </c>
      <c r="D1015" s="5">
        <v>1</v>
      </c>
      <c r="E1015" s="7" t="s">
        <v>1</v>
      </c>
      <c r="F1015" t="s">
        <v>22</v>
      </c>
      <c r="G1015" s="16">
        <v>8765.2489999999998</v>
      </c>
      <c r="H1015" s="2"/>
    </row>
    <row r="1016" spans="1:8" ht="15" x14ac:dyDescent="0.25">
      <c r="A1016">
        <v>38</v>
      </c>
      <c r="B1016" t="s">
        <v>24</v>
      </c>
      <c r="C1016" s="2">
        <v>27.6</v>
      </c>
      <c r="D1016" s="5">
        <v>0</v>
      </c>
      <c r="E1016" s="7" t="s">
        <v>1</v>
      </c>
      <c r="F1016" t="s">
        <v>20</v>
      </c>
      <c r="G1016" s="16">
        <v>5383.5360000000001</v>
      </c>
      <c r="H1016" s="2"/>
    </row>
    <row r="1017" spans="1:8" ht="15" x14ac:dyDescent="0.25">
      <c r="A1017">
        <v>59</v>
      </c>
      <c r="B1017" t="s">
        <v>25</v>
      </c>
      <c r="C1017" s="2">
        <v>25.46</v>
      </c>
      <c r="D1017" s="5">
        <v>0</v>
      </c>
      <c r="E1017" s="7" t="s">
        <v>1</v>
      </c>
      <c r="F1017" t="s">
        <v>22</v>
      </c>
      <c r="G1017" s="16">
        <v>12124.992399999999</v>
      </c>
      <c r="H1017" s="2"/>
    </row>
    <row r="1018" spans="1:8" ht="15" x14ac:dyDescent="0.25">
      <c r="A1018">
        <v>19</v>
      </c>
      <c r="B1018" t="s">
        <v>24</v>
      </c>
      <c r="C1018" s="2">
        <v>24.605</v>
      </c>
      <c r="D1018" s="5">
        <v>1</v>
      </c>
      <c r="E1018" s="7" t="s">
        <v>1</v>
      </c>
      <c r="F1018" t="s">
        <v>22</v>
      </c>
      <c r="G1018" s="16">
        <v>2709.24395</v>
      </c>
      <c r="H1018" s="2"/>
    </row>
    <row r="1019" spans="1:8" ht="15" x14ac:dyDescent="0.25">
      <c r="A1019">
        <v>26</v>
      </c>
      <c r="B1019" t="s">
        <v>24</v>
      </c>
      <c r="C1019" s="2">
        <v>34.200000000000003</v>
      </c>
      <c r="D1019" s="5">
        <v>2</v>
      </c>
      <c r="E1019" s="7" t="s">
        <v>1</v>
      </c>
      <c r="F1019" t="s">
        <v>20</v>
      </c>
      <c r="G1019" s="16">
        <v>3987.9259999999999</v>
      </c>
      <c r="H1019" s="2"/>
    </row>
    <row r="1020" spans="1:8" ht="15" x14ac:dyDescent="0.25">
      <c r="A1020">
        <v>54</v>
      </c>
      <c r="B1020" t="s">
        <v>24</v>
      </c>
      <c r="C1020" s="2">
        <v>35.814999999999998</v>
      </c>
      <c r="D1020" s="5">
        <v>3</v>
      </c>
      <c r="E1020" s="7" t="s">
        <v>1</v>
      </c>
      <c r="F1020" t="s">
        <v>22</v>
      </c>
      <c r="G1020" s="16">
        <v>12495.290849999999</v>
      </c>
      <c r="H1020" s="2"/>
    </row>
    <row r="1021" spans="1:8" ht="15" x14ac:dyDescent="0.25">
      <c r="A1021">
        <v>21</v>
      </c>
      <c r="B1021" t="s">
        <v>24</v>
      </c>
      <c r="C1021" s="2">
        <v>32.68</v>
      </c>
      <c r="D1021" s="5">
        <v>2</v>
      </c>
      <c r="E1021" s="7" t="s">
        <v>1</v>
      </c>
      <c r="F1021" t="s">
        <v>22</v>
      </c>
      <c r="G1021" s="16">
        <v>26018.950519999999</v>
      </c>
      <c r="H1021" s="2"/>
    </row>
    <row r="1022" spans="1:8" ht="15" x14ac:dyDescent="0.25">
      <c r="A1022">
        <v>51</v>
      </c>
      <c r="B1022" t="s">
        <v>25</v>
      </c>
      <c r="C1022" s="2">
        <v>37</v>
      </c>
      <c r="D1022" s="5">
        <v>0</v>
      </c>
      <c r="E1022" s="7" t="s">
        <v>1</v>
      </c>
      <c r="F1022" t="s">
        <v>20</v>
      </c>
      <c r="G1022" s="16">
        <v>8798.5930000000008</v>
      </c>
      <c r="H1022" s="2"/>
    </row>
    <row r="1023" spans="1:8" ht="15" x14ac:dyDescent="0.25">
      <c r="A1023">
        <v>22</v>
      </c>
      <c r="B1023" t="s">
        <v>24</v>
      </c>
      <c r="C1023" s="2">
        <v>31.02</v>
      </c>
      <c r="D1023" s="5">
        <v>3</v>
      </c>
      <c r="E1023" s="7" t="s">
        <v>0</v>
      </c>
      <c r="F1023" t="s">
        <v>21</v>
      </c>
      <c r="G1023" s="16">
        <v>35595.589800000002</v>
      </c>
      <c r="H1023" s="2"/>
    </row>
    <row r="1024" spans="1:8" ht="15" x14ac:dyDescent="0.25">
      <c r="A1024">
        <v>47</v>
      </c>
      <c r="B1024" t="s">
        <v>25</v>
      </c>
      <c r="C1024" s="2">
        <v>36.08</v>
      </c>
      <c r="D1024" s="5">
        <v>1</v>
      </c>
      <c r="E1024" s="7" t="s">
        <v>0</v>
      </c>
      <c r="F1024" t="s">
        <v>21</v>
      </c>
      <c r="G1024" s="16">
        <v>42211.138200000001</v>
      </c>
      <c r="H1024" s="2"/>
    </row>
    <row r="1025" spans="1:8" ht="15" x14ac:dyDescent="0.25">
      <c r="A1025">
        <v>18</v>
      </c>
      <c r="B1025" t="s">
        <v>25</v>
      </c>
      <c r="C1025" s="2">
        <v>23.32</v>
      </c>
      <c r="D1025" s="5">
        <v>1</v>
      </c>
      <c r="E1025" s="7" t="s">
        <v>1</v>
      </c>
      <c r="F1025" t="s">
        <v>21</v>
      </c>
      <c r="G1025" s="16">
        <v>1711.0268000000001</v>
      </c>
      <c r="H1025" s="2"/>
    </row>
    <row r="1026" spans="1:8" ht="15" x14ac:dyDescent="0.25">
      <c r="A1026">
        <v>47</v>
      </c>
      <c r="B1026" t="s">
        <v>24</v>
      </c>
      <c r="C1026" s="2">
        <v>45.32</v>
      </c>
      <c r="D1026" s="5">
        <v>1</v>
      </c>
      <c r="E1026" s="7" t="s">
        <v>1</v>
      </c>
      <c r="F1026" t="s">
        <v>21</v>
      </c>
      <c r="G1026" s="16">
        <v>8569.8618000000006</v>
      </c>
      <c r="H1026" s="2"/>
    </row>
    <row r="1027" spans="1:8" ht="15" x14ac:dyDescent="0.25">
      <c r="A1027">
        <v>21</v>
      </c>
      <c r="B1027" t="s">
        <v>24</v>
      </c>
      <c r="C1027" s="2">
        <v>34.6</v>
      </c>
      <c r="D1027" s="5">
        <v>0</v>
      </c>
      <c r="E1027" s="7" t="s">
        <v>1</v>
      </c>
      <c r="F1027" t="s">
        <v>20</v>
      </c>
      <c r="G1027" s="16">
        <v>2020.1769999999999</v>
      </c>
      <c r="H1027" s="2"/>
    </row>
    <row r="1028" spans="1:8" ht="15" x14ac:dyDescent="0.25">
      <c r="A1028">
        <v>19</v>
      </c>
      <c r="B1028" t="s">
        <v>25</v>
      </c>
      <c r="C1028" s="2">
        <v>26.03</v>
      </c>
      <c r="D1028" s="5">
        <v>1</v>
      </c>
      <c r="E1028" s="7" t="s">
        <v>0</v>
      </c>
      <c r="F1028" t="s">
        <v>22</v>
      </c>
      <c r="G1028" s="16">
        <v>16450.894700000001</v>
      </c>
      <c r="H1028" s="2"/>
    </row>
    <row r="1029" spans="1:8" ht="15" x14ac:dyDescent="0.25">
      <c r="A1029">
        <v>23</v>
      </c>
      <c r="B1029" t="s">
        <v>25</v>
      </c>
      <c r="C1029" s="2">
        <v>18.715</v>
      </c>
      <c r="D1029" s="5">
        <v>0</v>
      </c>
      <c r="E1029" s="7" t="s">
        <v>1</v>
      </c>
      <c r="F1029" t="s">
        <v>22</v>
      </c>
      <c r="G1029" s="16">
        <v>21595.382290000001</v>
      </c>
      <c r="H1029" s="2"/>
    </row>
    <row r="1030" spans="1:8" ht="15" x14ac:dyDescent="0.25">
      <c r="A1030">
        <v>54</v>
      </c>
      <c r="B1030" t="s">
        <v>25</v>
      </c>
      <c r="C1030" s="2">
        <v>31.6</v>
      </c>
      <c r="D1030" s="5">
        <v>0</v>
      </c>
      <c r="E1030" s="7" t="s">
        <v>1</v>
      </c>
      <c r="F1030" t="s">
        <v>20</v>
      </c>
      <c r="G1030" s="16">
        <v>9850.4320000000007</v>
      </c>
      <c r="H1030" s="2"/>
    </row>
    <row r="1031" spans="1:8" ht="15" x14ac:dyDescent="0.25">
      <c r="A1031">
        <v>37</v>
      </c>
      <c r="B1031" t="s">
        <v>24</v>
      </c>
      <c r="C1031" s="2">
        <v>17.29</v>
      </c>
      <c r="D1031" s="5">
        <v>2</v>
      </c>
      <c r="E1031" s="7" t="s">
        <v>1</v>
      </c>
      <c r="F1031" t="s">
        <v>23</v>
      </c>
      <c r="G1031" s="16">
        <v>6877.9800999999998</v>
      </c>
      <c r="H1031" s="2"/>
    </row>
    <row r="1032" spans="1:8" ht="15" x14ac:dyDescent="0.25">
      <c r="A1032">
        <v>46</v>
      </c>
      <c r="B1032" t="s">
        <v>24</v>
      </c>
      <c r="C1032" s="2">
        <v>23.655000000000001</v>
      </c>
      <c r="D1032" s="5">
        <v>1</v>
      </c>
      <c r="E1032" s="7" t="s">
        <v>0</v>
      </c>
      <c r="F1032" t="s">
        <v>22</v>
      </c>
      <c r="G1032" s="16">
        <v>21677.283449999999</v>
      </c>
      <c r="H1032" s="2"/>
    </row>
    <row r="1033" spans="1:8" ht="15" x14ac:dyDescent="0.25">
      <c r="A1033">
        <v>55</v>
      </c>
      <c r="B1033" t="s">
        <v>24</v>
      </c>
      <c r="C1033" s="2">
        <v>35.200000000000003</v>
      </c>
      <c r="D1033" s="5">
        <v>0</v>
      </c>
      <c r="E1033" s="7" t="s">
        <v>0</v>
      </c>
      <c r="F1033" t="s">
        <v>21</v>
      </c>
      <c r="G1033" s="16">
        <v>44423.803</v>
      </c>
      <c r="H1033" s="2"/>
    </row>
    <row r="1034" spans="1:8" ht="15" x14ac:dyDescent="0.25">
      <c r="A1034">
        <v>30</v>
      </c>
      <c r="B1034" t="s">
        <v>24</v>
      </c>
      <c r="C1034" s="2">
        <v>27.93</v>
      </c>
      <c r="D1034" s="5">
        <v>0</v>
      </c>
      <c r="E1034" s="7" t="s">
        <v>1</v>
      </c>
      <c r="F1034" t="s">
        <v>23</v>
      </c>
      <c r="G1034" s="16">
        <v>4137.5227000000004</v>
      </c>
      <c r="H1034" s="2"/>
    </row>
    <row r="1035" spans="1:8" ht="15" x14ac:dyDescent="0.25">
      <c r="A1035">
        <v>18</v>
      </c>
      <c r="B1035" t="s">
        <v>25</v>
      </c>
      <c r="C1035" s="2">
        <v>21.565000000000001</v>
      </c>
      <c r="D1035" s="5">
        <v>0</v>
      </c>
      <c r="E1035" s="7" t="s">
        <v>0</v>
      </c>
      <c r="F1035" t="s">
        <v>23</v>
      </c>
      <c r="G1035" s="16">
        <v>13747.87235</v>
      </c>
      <c r="H1035" s="2"/>
    </row>
    <row r="1036" spans="1:8" ht="15" x14ac:dyDescent="0.25">
      <c r="A1036">
        <v>61</v>
      </c>
      <c r="B1036" t="s">
        <v>25</v>
      </c>
      <c r="C1036" s="2">
        <v>38.380000000000003</v>
      </c>
      <c r="D1036" s="5">
        <v>0</v>
      </c>
      <c r="E1036" s="7" t="s">
        <v>1</v>
      </c>
      <c r="F1036" t="s">
        <v>22</v>
      </c>
      <c r="G1036" s="16">
        <v>12950.0712</v>
      </c>
      <c r="H1036" s="2"/>
    </row>
    <row r="1037" spans="1:8" ht="15" x14ac:dyDescent="0.25">
      <c r="A1037">
        <v>54</v>
      </c>
      <c r="B1037" t="s">
        <v>24</v>
      </c>
      <c r="C1037" s="2">
        <v>23</v>
      </c>
      <c r="D1037" s="5">
        <v>3</v>
      </c>
      <c r="E1037" s="7" t="s">
        <v>1</v>
      </c>
      <c r="F1037" t="s">
        <v>20</v>
      </c>
      <c r="G1037" s="16">
        <v>12094.477999999999</v>
      </c>
      <c r="H1037" s="2"/>
    </row>
    <row r="1038" spans="1:8" ht="15" x14ac:dyDescent="0.25">
      <c r="A1038">
        <v>22</v>
      </c>
      <c r="B1038" t="s">
        <v>25</v>
      </c>
      <c r="C1038" s="2">
        <v>37.07</v>
      </c>
      <c r="D1038" s="5">
        <v>2</v>
      </c>
      <c r="E1038" s="7" t="s">
        <v>0</v>
      </c>
      <c r="F1038" t="s">
        <v>21</v>
      </c>
      <c r="G1038" s="16">
        <v>37484.4493</v>
      </c>
      <c r="H1038" s="2"/>
    </row>
    <row r="1039" spans="1:8" ht="15" x14ac:dyDescent="0.25">
      <c r="A1039">
        <v>45</v>
      </c>
      <c r="B1039" t="s">
        <v>24</v>
      </c>
      <c r="C1039" s="2">
        <v>30.495000000000001</v>
      </c>
      <c r="D1039" s="5">
        <v>1</v>
      </c>
      <c r="E1039" s="7" t="s">
        <v>0</v>
      </c>
      <c r="F1039" t="s">
        <v>22</v>
      </c>
      <c r="G1039" s="16">
        <v>39725.518049999999</v>
      </c>
      <c r="H1039" s="2"/>
    </row>
    <row r="1040" spans="1:8" ht="15" x14ac:dyDescent="0.25">
      <c r="A1040">
        <v>22</v>
      </c>
      <c r="B1040" t="s">
        <v>25</v>
      </c>
      <c r="C1040" s="2">
        <v>28.88</v>
      </c>
      <c r="D1040" s="5">
        <v>0</v>
      </c>
      <c r="E1040" s="7" t="s">
        <v>1</v>
      </c>
      <c r="F1040" t="s">
        <v>23</v>
      </c>
      <c r="G1040" s="16">
        <v>2250.8352</v>
      </c>
      <c r="H1040" s="2"/>
    </row>
    <row r="1041" spans="1:8" ht="15" x14ac:dyDescent="0.25">
      <c r="A1041">
        <v>19</v>
      </c>
      <c r="B1041" t="s">
        <v>25</v>
      </c>
      <c r="C1041" s="2">
        <v>27.265000000000001</v>
      </c>
      <c r="D1041" s="5">
        <v>2</v>
      </c>
      <c r="E1041" s="7" t="s">
        <v>1</v>
      </c>
      <c r="F1041" t="s">
        <v>22</v>
      </c>
      <c r="G1041" s="16">
        <v>22493.659640000002</v>
      </c>
      <c r="H1041" s="2"/>
    </row>
    <row r="1042" spans="1:8" ht="15" x14ac:dyDescent="0.25">
      <c r="A1042">
        <v>35</v>
      </c>
      <c r="B1042" t="s">
        <v>24</v>
      </c>
      <c r="C1042" s="2">
        <v>28.024999999999999</v>
      </c>
      <c r="D1042" s="5">
        <v>0</v>
      </c>
      <c r="E1042" s="7" t="s">
        <v>0</v>
      </c>
      <c r="F1042" t="s">
        <v>22</v>
      </c>
      <c r="G1042" s="16">
        <v>20234.854749999999</v>
      </c>
      <c r="H1042" s="2"/>
    </row>
    <row r="1043" spans="1:8" ht="15" x14ac:dyDescent="0.25">
      <c r="A1043">
        <v>18</v>
      </c>
      <c r="B1043" t="s">
        <v>25</v>
      </c>
      <c r="C1043" s="2">
        <v>23.085000000000001</v>
      </c>
      <c r="D1043" s="5">
        <v>0</v>
      </c>
      <c r="E1043" s="7" t="s">
        <v>1</v>
      </c>
      <c r="F1043" t="s">
        <v>23</v>
      </c>
      <c r="G1043" s="16">
        <v>1704.7001499999999</v>
      </c>
      <c r="H1043" s="2"/>
    </row>
    <row r="1044" spans="1:8" ht="15" x14ac:dyDescent="0.25">
      <c r="A1044">
        <v>20</v>
      </c>
      <c r="B1044" t="s">
        <v>25</v>
      </c>
      <c r="C1044" s="2">
        <v>30.684999999999999</v>
      </c>
      <c r="D1044" s="5">
        <v>0</v>
      </c>
      <c r="E1044" s="7" t="s">
        <v>0</v>
      </c>
      <c r="F1044" t="s">
        <v>23</v>
      </c>
      <c r="G1044" s="16">
        <v>33475.817150000003</v>
      </c>
      <c r="H1044" s="2"/>
    </row>
    <row r="1045" spans="1:8" ht="15" x14ac:dyDescent="0.25">
      <c r="A1045">
        <v>28</v>
      </c>
      <c r="B1045" t="s">
        <v>24</v>
      </c>
      <c r="C1045" s="2">
        <v>25.8</v>
      </c>
      <c r="D1045" s="5">
        <v>0</v>
      </c>
      <c r="E1045" s="7" t="s">
        <v>1</v>
      </c>
      <c r="F1045" t="s">
        <v>20</v>
      </c>
      <c r="G1045" s="16">
        <v>3161.4540000000002</v>
      </c>
      <c r="H1045" s="2"/>
    </row>
    <row r="1046" spans="1:8" ht="15" x14ac:dyDescent="0.25">
      <c r="A1046">
        <v>55</v>
      </c>
      <c r="B1046" t="s">
        <v>25</v>
      </c>
      <c r="C1046" s="2">
        <v>35.244999999999997</v>
      </c>
      <c r="D1046" s="5">
        <v>1</v>
      </c>
      <c r="E1046" s="7" t="s">
        <v>1</v>
      </c>
      <c r="F1046" t="s">
        <v>23</v>
      </c>
      <c r="G1046" s="16">
        <v>11394.065549999999</v>
      </c>
      <c r="H1046" s="2"/>
    </row>
    <row r="1047" spans="1:8" ht="15" x14ac:dyDescent="0.25">
      <c r="A1047">
        <v>43</v>
      </c>
      <c r="B1047" t="s">
        <v>24</v>
      </c>
      <c r="C1047" s="2">
        <v>24.7</v>
      </c>
      <c r="D1047" s="5">
        <v>2</v>
      </c>
      <c r="E1047" s="7" t="s">
        <v>0</v>
      </c>
      <c r="F1047" t="s">
        <v>22</v>
      </c>
      <c r="G1047" s="16">
        <v>21880.82</v>
      </c>
      <c r="H1047" s="2"/>
    </row>
    <row r="1048" spans="1:8" ht="15" x14ac:dyDescent="0.25">
      <c r="A1048">
        <v>43</v>
      </c>
      <c r="B1048" t="s">
        <v>24</v>
      </c>
      <c r="C1048" s="2">
        <v>25.08</v>
      </c>
      <c r="D1048" s="5">
        <v>0</v>
      </c>
      <c r="E1048" s="7" t="s">
        <v>1</v>
      </c>
      <c r="F1048" t="s">
        <v>23</v>
      </c>
      <c r="G1048" s="16">
        <v>7325.0482000000002</v>
      </c>
      <c r="H1048" s="2"/>
    </row>
    <row r="1049" spans="1:8" ht="15" x14ac:dyDescent="0.25">
      <c r="A1049">
        <v>22</v>
      </c>
      <c r="B1049" t="s">
        <v>25</v>
      </c>
      <c r="C1049" s="2">
        <v>52.58</v>
      </c>
      <c r="D1049" s="5">
        <v>1</v>
      </c>
      <c r="E1049" s="7" t="s">
        <v>0</v>
      </c>
      <c r="F1049" t="s">
        <v>21</v>
      </c>
      <c r="G1049" s="16">
        <v>44501.398200000003</v>
      </c>
      <c r="H1049" s="2"/>
    </row>
    <row r="1050" spans="1:8" ht="15" x14ac:dyDescent="0.25">
      <c r="A1050">
        <v>25</v>
      </c>
      <c r="B1050" t="s">
        <v>24</v>
      </c>
      <c r="C1050" s="2">
        <v>22.515000000000001</v>
      </c>
      <c r="D1050" s="5">
        <v>1</v>
      </c>
      <c r="E1050" s="7" t="s">
        <v>1</v>
      </c>
      <c r="F1050" t="s">
        <v>22</v>
      </c>
      <c r="G1050" s="16">
        <v>3594.17085</v>
      </c>
      <c r="H1050" s="2"/>
    </row>
    <row r="1051" spans="1:8" ht="15" x14ac:dyDescent="0.25">
      <c r="A1051">
        <v>49</v>
      </c>
      <c r="B1051" t="s">
        <v>25</v>
      </c>
      <c r="C1051" s="2">
        <v>30.9</v>
      </c>
      <c r="D1051" s="5">
        <v>0</v>
      </c>
      <c r="E1051" s="7" t="s">
        <v>0</v>
      </c>
      <c r="F1051" t="s">
        <v>20</v>
      </c>
      <c r="G1051" s="16">
        <v>39727.614000000001</v>
      </c>
      <c r="H1051" s="2"/>
    </row>
    <row r="1052" spans="1:8" ht="15" x14ac:dyDescent="0.25">
      <c r="A1052">
        <v>44</v>
      </c>
      <c r="B1052" t="s">
        <v>24</v>
      </c>
      <c r="C1052" s="2">
        <v>36.954999999999998</v>
      </c>
      <c r="D1052" s="5">
        <v>1</v>
      </c>
      <c r="E1052" s="7" t="s">
        <v>1</v>
      </c>
      <c r="F1052" t="s">
        <v>22</v>
      </c>
      <c r="G1052" s="16">
        <v>8023.1354499999998</v>
      </c>
      <c r="H1052" s="2"/>
    </row>
    <row r="1053" spans="1:8" ht="15" x14ac:dyDescent="0.25">
      <c r="A1053">
        <v>64</v>
      </c>
      <c r="B1053" t="s">
        <v>25</v>
      </c>
      <c r="C1053" s="2">
        <v>26.41</v>
      </c>
      <c r="D1053" s="5">
        <v>0</v>
      </c>
      <c r="E1053" s="7" t="s">
        <v>1</v>
      </c>
      <c r="F1053" t="s">
        <v>23</v>
      </c>
      <c r="G1053" s="16">
        <v>14394.5579</v>
      </c>
      <c r="H1053" s="2"/>
    </row>
    <row r="1054" spans="1:8" ht="15" x14ac:dyDescent="0.25">
      <c r="A1054">
        <v>49</v>
      </c>
      <c r="B1054" t="s">
        <v>25</v>
      </c>
      <c r="C1054" s="2">
        <v>29.83</v>
      </c>
      <c r="D1054" s="5">
        <v>1</v>
      </c>
      <c r="E1054" s="7" t="s">
        <v>1</v>
      </c>
      <c r="F1054" t="s">
        <v>23</v>
      </c>
      <c r="G1054" s="16">
        <v>9288.0267000000003</v>
      </c>
      <c r="H1054" s="2"/>
    </row>
    <row r="1055" spans="1:8" ht="15" x14ac:dyDescent="0.25">
      <c r="A1055">
        <v>47</v>
      </c>
      <c r="B1055" t="s">
        <v>25</v>
      </c>
      <c r="C1055" s="2">
        <v>29.8</v>
      </c>
      <c r="D1055" s="5">
        <v>3</v>
      </c>
      <c r="E1055" s="7" t="s">
        <v>0</v>
      </c>
      <c r="F1055" t="s">
        <v>20</v>
      </c>
      <c r="G1055" s="16">
        <v>25309.489000000001</v>
      </c>
      <c r="H1055" s="2"/>
    </row>
    <row r="1056" spans="1:8" ht="15" x14ac:dyDescent="0.25">
      <c r="A1056">
        <v>27</v>
      </c>
      <c r="B1056" t="s">
        <v>24</v>
      </c>
      <c r="C1056" s="2">
        <v>21.47</v>
      </c>
      <c r="D1056" s="5">
        <v>0</v>
      </c>
      <c r="E1056" s="7" t="s">
        <v>1</v>
      </c>
      <c r="F1056" t="s">
        <v>22</v>
      </c>
      <c r="G1056" s="16">
        <v>3353.4703</v>
      </c>
      <c r="H1056" s="2"/>
    </row>
    <row r="1057" spans="1:8" ht="15" x14ac:dyDescent="0.25">
      <c r="A1057">
        <v>55</v>
      </c>
      <c r="B1057" t="s">
        <v>25</v>
      </c>
      <c r="C1057" s="2">
        <v>27.645</v>
      </c>
      <c r="D1057" s="5">
        <v>0</v>
      </c>
      <c r="E1057" s="7" t="s">
        <v>1</v>
      </c>
      <c r="F1057" t="s">
        <v>22</v>
      </c>
      <c r="G1057" s="16">
        <v>10594.501550000001</v>
      </c>
      <c r="H1057" s="2"/>
    </row>
    <row r="1058" spans="1:8" ht="15" x14ac:dyDescent="0.25">
      <c r="A1058">
        <v>48</v>
      </c>
      <c r="B1058" t="s">
        <v>24</v>
      </c>
      <c r="C1058" s="2">
        <v>28.9</v>
      </c>
      <c r="D1058" s="5">
        <v>0</v>
      </c>
      <c r="E1058" s="7" t="s">
        <v>1</v>
      </c>
      <c r="F1058" t="s">
        <v>20</v>
      </c>
      <c r="G1058" s="16">
        <v>8277.5229999999992</v>
      </c>
      <c r="H1058" s="2"/>
    </row>
    <row r="1059" spans="1:8" ht="15" x14ac:dyDescent="0.25">
      <c r="A1059">
        <v>45</v>
      </c>
      <c r="B1059" t="s">
        <v>24</v>
      </c>
      <c r="C1059" s="2">
        <v>31.79</v>
      </c>
      <c r="D1059" s="5">
        <v>0</v>
      </c>
      <c r="E1059" s="7" t="s">
        <v>1</v>
      </c>
      <c r="F1059" t="s">
        <v>21</v>
      </c>
      <c r="G1059" s="16">
        <v>17929.303370000001</v>
      </c>
      <c r="H1059" s="2"/>
    </row>
    <row r="1060" spans="1:8" ht="15" x14ac:dyDescent="0.25">
      <c r="A1060">
        <v>24</v>
      </c>
      <c r="B1060" t="s">
        <v>24</v>
      </c>
      <c r="C1060" s="2">
        <v>39.49</v>
      </c>
      <c r="D1060" s="5">
        <v>0</v>
      </c>
      <c r="E1060" s="7" t="s">
        <v>1</v>
      </c>
      <c r="F1060" t="s">
        <v>21</v>
      </c>
      <c r="G1060" s="16">
        <v>2480.9791</v>
      </c>
      <c r="H1060" s="2"/>
    </row>
    <row r="1061" spans="1:8" ht="15" x14ac:dyDescent="0.25">
      <c r="A1061">
        <v>32</v>
      </c>
      <c r="B1061" t="s">
        <v>25</v>
      </c>
      <c r="C1061" s="2">
        <v>33.82</v>
      </c>
      <c r="D1061" s="5">
        <v>1</v>
      </c>
      <c r="E1061" s="7" t="s">
        <v>1</v>
      </c>
      <c r="F1061" t="s">
        <v>22</v>
      </c>
      <c r="G1061" s="16">
        <v>4462.7218000000003</v>
      </c>
      <c r="H1061" s="2"/>
    </row>
    <row r="1062" spans="1:8" ht="15" x14ac:dyDescent="0.25">
      <c r="A1062">
        <v>24</v>
      </c>
      <c r="B1062" t="s">
        <v>25</v>
      </c>
      <c r="C1062" s="2">
        <v>32.01</v>
      </c>
      <c r="D1062" s="5">
        <v>0</v>
      </c>
      <c r="E1062" s="7" t="s">
        <v>1</v>
      </c>
      <c r="F1062" t="s">
        <v>21</v>
      </c>
      <c r="G1062" s="16">
        <v>1981.5818999999999</v>
      </c>
      <c r="H1062" s="2"/>
    </row>
    <row r="1063" spans="1:8" ht="15" x14ac:dyDescent="0.25">
      <c r="A1063">
        <v>57</v>
      </c>
      <c r="B1063" t="s">
        <v>25</v>
      </c>
      <c r="C1063" s="2">
        <v>27.94</v>
      </c>
      <c r="D1063" s="5">
        <v>1</v>
      </c>
      <c r="E1063" s="7" t="s">
        <v>1</v>
      </c>
      <c r="F1063" t="s">
        <v>21</v>
      </c>
      <c r="G1063" s="16">
        <v>11554.223599999999</v>
      </c>
      <c r="H1063" s="2"/>
    </row>
    <row r="1064" spans="1:8" ht="15" x14ac:dyDescent="0.25">
      <c r="A1064">
        <v>59</v>
      </c>
      <c r="B1064" t="s">
        <v>25</v>
      </c>
      <c r="C1064" s="2">
        <v>41.14</v>
      </c>
      <c r="D1064" s="5">
        <v>1</v>
      </c>
      <c r="E1064" s="7" t="s">
        <v>0</v>
      </c>
      <c r="F1064" t="s">
        <v>21</v>
      </c>
      <c r="G1064" s="16">
        <v>48970.247600000002</v>
      </c>
      <c r="H1064" s="2"/>
    </row>
    <row r="1065" spans="1:8" ht="15" x14ac:dyDescent="0.25">
      <c r="A1065">
        <v>36</v>
      </c>
      <c r="B1065" t="s">
        <v>25</v>
      </c>
      <c r="C1065" s="2">
        <v>28.594999999999999</v>
      </c>
      <c r="D1065" s="5">
        <v>3</v>
      </c>
      <c r="E1065" s="7" t="s">
        <v>1</v>
      </c>
      <c r="F1065" t="s">
        <v>22</v>
      </c>
      <c r="G1065" s="16">
        <v>6548.1950500000003</v>
      </c>
      <c r="H1065" s="2"/>
    </row>
    <row r="1066" spans="1:8" ht="15" x14ac:dyDescent="0.25">
      <c r="A1066">
        <v>29</v>
      </c>
      <c r="B1066" t="s">
        <v>24</v>
      </c>
      <c r="C1066" s="2">
        <v>25.6</v>
      </c>
      <c r="D1066" s="5">
        <v>4</v>
      </c>
      <c r="E1066" s="7" t="s">
        <v>1</v>
      </c>
      <c r="F1066" t="s">
        <v>20</v>
      </c>
      <c r="G1066" s="16">
        <v>5708.8670000000002</v>
      </c>
      <c r="H1066" s="2"/>
    </row>
    <row r="1067" spans="1:8" ht="15" x14ac:dyDescent="0.25">
      <c r="A1067">
        <v>42</v>
      </c>
      <c r="B1067" t="s">
        <v>24</v>
      </c>
      <c r="C1067" s="2">
        <v>25.3</v>
      </c>
      <c r="D1067" s="5">
        <v>1</v>
      </c>
      <c r="E1067" s="7" t="s">
        <v>1</v>
      </c>
      <c r="F1067" t="s">
        <v>20</v>
      </c>
      <c r="G1067" s="16">
        <v>7045.4989999999998</v>
      </c>
      <c r="H1067" s="2"/>
    </row>
    <row r="1068" spans="1:8" ht="15" x14ac:dyDescent="0.25">
      <c r="A1068">
        <v>48</v>
      </c>
      <c r="B1068" t="s">
        <v>25</v>
      </c>
      <c r="C1068" s="2">
        <v>37.29</v>
      </c>
      <c r="D1068" s="5">
        <v>2</v>
      </c>
      <c r="E1068" s="7" t="s">
        <v>1</v>
      </c>
      <c r="F1068" t="s">
        <v>21</v>
      </c>
      <c r="G1068" s="16">
        <v>8978.1851000000006</v>
      </c>
      <c r="H1068" s="2"/>
    </row>
    <row r="1069" spans="1:8" ht="15" x14ac:dyDescent="0.25">
      <c r="A1069">
        <v>39</v>
      </c>
      <c r="B1069" t="s">
        <v>25</v>
      </c>
      <c r="C1069" s="2">
        <v>42.655000000000001</v>
      </c>
      <c r="D1069" s="5">
        <v>0</v>
      </c>
      <c r="E1069" s="7" t="s">
        <v>1</v>
      </c>
      <c r="F1069" t="s">
        <v>23</v>
      </c>
      <c r="G1069" s="16">
        <v>5757.41345</v>
      </c>
      <c r="H1069" s="2"/>
    </row>
    <row r="1070" spans="1:8" ht="15" x14ac:dyDescent="0.25">
      <c r="A1070">
        <v>63</v>
      </c>
      <c r="B1070" t="s">
        <v>25</v>
      </c>
      <c r="C1070" s="2">
        <v>21.66</v>
      </c>
      <c r="D1070" s="5">
        <v>1</v>
      </c>
      <c r="E1070" s="7" t="s">
        <v>1</v>
      </c>
      <c r="F1070" t="s">
        <v>22</v>
      </c>
      <c r="G1070" s="16">
        <v>14349.8544</v>
      </c>
      <c r="H1070" s="2"/>
    </row>
    <row r="1071" spans="1:8" ht="15" x14ac:dyDescent="0.25">
      <c r="A1071">
        <v>54</v>
      </c>
      <c r="B1071" t="s">
        <v>24</v>
      </c>
      <c r="C1071" s="2">
        <v>31.9</v>
      </c>
      <c r="D1071" s="5">
        <v>1</v>
      </c>
      <c r="E1071" s="7" t="s">
        <v>1</v>
      </c>
      <c r="F1071" t="s">
        <v>21</v>
      </c>
      <c r="G1071" s="16">
        <v>10928.849</v>
      </c>
      <c r="H1071" s="2"/>
    </row>
    <row r="1072" spans="1:8" ht="15" x14ac:dyDescent="0.25">
      <c r="A1072">
        <v>37</v>
      </c>
      <c r="B1072" t="s">
        <v>25</v>
      </c>
      <c r="C1072" s="2">
        <v>37.07</v>
      </c>
      <c r="D1072" s="5">
        <v>1</v>
      </c>
      <c r="E1072" s="7" t="s">
        <v>0</v>
      </c>
      <c r="F1072" t="s">
        <v>21</v>
      </c>
      <c r="G1072" s="16">
        <v>39871.704299999998</v>
      </c>
      <c r="H1072" s="2"/>
    </row>
    <row r="1073" spans="1:8" ht="15" x14ac:dyDescent="0.25">
      <c r="A1073">
        <v>63</v>
      </c>
      <c r="B1073" t="s">
        <v>25</v>
      </c>
      <c r="C1073" s="2">
        <v>31.445</v>
      </c>
      <c r="D1073" s="5">
        <v>0</v>
      </c>
      <c r="E1073" s="7" t="s">
        <v>1</v>
      </c>
      <c r="F1073" t="s">
        <v>23</v>
      </c>
      <c r="G1073" s="16">
        <v>13974.455550000001</v>
      </c>
      <c r="H1073" s="2"/>
    </row>
    <row r="1074" spans="1:8" ht="15" x14ac:dyDescent="0.25">
      <c r="A1074">
        <v>21</v>
      </c>
      <c r="B1074" t="s">
        <v>25</v>
      </c>
      <c r="C1074" s="2">
        <v>31.254999999999999</v>
      </c>
      <c r="D1074" s="5">
        <v>0</v>
      </c>
      <c r="E1074" s="7" t="s">
        <v>1</v>
      </c>
      <c r="F1074" t="s">
        <v>22</v>
      </c>
      <c r="G1074" s="16">
        <v>1909.52745</v>
      </c>
      <c r="H1074" s="2"/>
    </row>
    <row r="1075" spans="1:8" ht="15" x14ac:dyDescent="0.25">
      <c r="A1075">
        <v>54</v>
      </c>
      <c r="B1075" t="s">
        <v>24</v>
      </c>
      <c r="C1075" s="2">
        <v>28.88</v>
      </c>
      <c r="D1075" s="5">
        <v>2</v>
      </c>
      <c r="E1075" s="7" t="s">
        <v>1</v>
      </c>
      <c r="F1075" t="s">
        <v>23</v>
      </c>
      <c r="G1075" s="16">
        <v>12096.6512</v>
      </c>
      <c r="H1075" s="2"/>
    </row>
    <row r="1076" spans="1:8" ht="15" x14ac:dyDescent="0.25">
      <c r="A1076">
        <v>60</v>
      </c>
      <c r="B1076" t="s">
        <v>24</v>
      </c>
      <c r="C1076" s="2">
        <v>18.335000000000001</v>
      </c>
      <c r="D1076" s="5">
        <v>0</v>
      </c>
      <c r="E1076" s="7" t="s">
        <v>1</v>
      </c>
      <c r="F1076" t="s">
        <v>23</v>
      </c>
      <c r="G1076" s="16">
        <v>13204.28565</v>
      </c>
      <c r="H1076" s="2"/>
    </row>
    <row r="1077" spans="1:8" ht="15" x14ac:dyDescent="0.25">
      <c r="A1077">
        <v>32</v>
      </c>
      <c r="B1077" t="s">
        <v>24</v>
      </c>
      <c r="C1077" s="2">
        <v>29.59</v>
      </c>
      <c r="D1077" s="5">
        <v>1</v>
      </c>
      <c r="E1077" s="7" t="s">
        <v>1</v>
      </c>
      <c r="F1077" t="s">
        <v>21</v>
      </c>
      <c r="G1077" s="16">
        <v>4562.8420999999998</v>
      </c>
      <c r="H1077" s="2"/>
    </row>
    <row r="1078" spans="1:8" ht="15" x14ac:dyDescent="0.25">
      <c r="A1078">
        <v>47</v>
      </c>
      <c r="B1078" t="s">
        <v>24</v>
      </c>
      <c r="C1078" s="2">
        <v>32</v>
      </c>
      <c r="D1078" s="5">
        <v>1</v>
      </c>
      <c r="E1078" s="7" t="s">
        <v>1</v>
      </c>
      <c r="F1078" t="s">
        <v>20</v>
      </c>
      <c r="G1078" s="16">
        <v>8551.3469999999998</v>
      </c>
      <c r="H1078" s="2"/>
    </row>
    <row r="1079" spans="1:8" ht="15" x14ac:dyDescent="0.25">
      <c r="A1079">
        <v>21</v>
      </c>
      <c r="B1079" t="s">
        <v>25</v>
      </c>
      <c r="C1079" s="2">
        <v>26.03</v>
      </c>
      <c r="D1079" s="5">
        <v>0</v>
      </c>
      <c r="E1079" s="7" t="s">
        <v>1</v>
      </c>
      <c r="F1079" t="s">
        <v>23</v>
      </c>
      <c r="G1079" s="16">
        <v>2102.2647000000002</v>
      </c>
      <c r="H1079" s="2"/>
    </row>
    <row r="1080" spans="1:8" ht="15" x14ac:dyDescent="0.25">
      <c r="A1080">
        <v>28</v>
      </c>
      <c r="B1080" t="s">
        <v>25</v>
      </c>
      <c r="C1080" s="2">
        <v>31.68</v>
      </c>
      <c r="D1080" s="5">
        <v>0</v>
      </c>
      <c r="E1080" s="7" t="s">
        <v>0</v>
      </c>
      <c r="F1080" t="s">
        <v>21</v>
      </c>
      <c r="G1080" s="16">
        <v>34672.147199999999</v>
      </c>
      <c r="H1080" s="2"/>
    </row>
    <row r="1081" spans="1:8" ht="15" x14ac:dyDescent="0.25">
      <c r="A1081">
        <v>63</v>
      </c>
      <c r="B1081" t="s">
        <v>25</v>
      </c>
      <c r="C1081" s="2">
        <v>33.659999999999997</v>
      </c>
      <c r="D1081" s="5">
        <v>3</v>
      </c>
      <c r="E1081" s="7" t="s">
        <v>1</v>
      </c>
      <c r="F1081" t="s">
        <v>21</v>
      </c>
      <c r="G1081" s="16">
        <v>15161.5344</v>
      </c>
      <c r="H1081" s="2"/>
    </row>
    <row r="1082" spans="1:8" ht="15" x14ac:dyDescent="0.25">
      <c r="A1082">
        <v>18</v>
      </c>
      <c r="B1082" t="s">
        <v>25</v>
      </c>
      <c r="C1082" s="2">
        <v>21.78</v>
      </c>
      <c r="D1082" s="5">
        <v>2</v>
      </c>
      <c r="E1082" s="7" t="s">
        <v>1</v>
      </c>
      <c r="F1082" t="s">
        <v>21</v>
      </c>
      <c r="G1082" s="16">
        <v>11884.048580000001</v>
      </c>
      <c r="H1082" s="2"/>
    </row>
    <row r="1083" spans="1:8" ht="15" x14ac:dyDescent="0.25">
      <c r="A1083">
        <v>32</v>
      </c>
      <c r="B1083" t="s">
        <v>25</v>
      </c>
      <c r="C1083" s="2">
        <v>27.835000000000001</v>
      </c>
      <c r="D1083" s="5">
        <v>1</v>
      </c>
      <c r="E1083" s="7" t="s">
        <v>1</v>
      </c>
      <c r="F1083" t="s">
        <v>22</v>
      </c>
      <c r="G1083" s="16">
        <v>4454.40265</v>
      </c>
      <c r="H1083" s="2"/>
    </row>
    <row r="1084" spans="1:8" ht="15" x14ac:dyDescent="0.25">
      <c r="A1084">
        <v>38</v>
      </c>
      <c r="B1084" t="s">
        <v>25</v>
      </c>
      <c r="C1084" s="2">
        <v>19.95</v>
      </c>
      <c r="D1084" s="5">
        <v>1</v>
      </c>
      <c r="E1084" s="7" t="s">
        <v>1</v>
      </c>
      <c r="F1084" t="s">
        <v>22</v>
      </c>
      <c r="G1084" s="16">
        <v>5855.9025000000001</v>
      </c>
      <c r="H1084" s="2"/>
    </row>
    <row r="1085" spans="1:8" ht="15" x14ac:dyDescent="0.25">
      <c r="A1085">
        <v>32</v>
      </c>
      <c r="B1085" t="s">
        <v>25</v>
      </c>
      <c r="C1085" s="2">
        <v>31.5</v>
      </c>
      <c r="D1085" s="5">
        <v>1</v>
      </c>
      <c r="E1085" s="7" t="s">
        <v>1</v>
      </c>
      <c r="F1085" t="s">
        <v>20</v>
      </c>
      <c r="G1085" s="16">
        <v>4076.4969999999998</v>
      </c>
      <c r="H1085" s="2"/>
    </row>
    <row r="1086" spans="1:8" ht="15" x14ac:dyDescent="0.25">
      <c r="A1086">
        <v>62</v>
      </c>
      <c r="B1086" t="s">
        <v>24</v>
      </c>
      <c r="C1086" s="2">
        <v>30.495000000000001</v>
      </c>
      <c r="D1086" s="5">
        <v>2</v>
      </c>
      <c r="E1086" s="7" t="s">
        <v>1</v>
      </c>
      <c r="F1086" t="s">
        <v>22</v>
      </c>
      <c r="G1086" s="16">
        <v>15019.760050000001</v>
      </c>
      <c r="H1086" s="2"/>
    </row>
    <row r="1087" spans="1:8" ht="15" x14ac:dyDescent="0.25">
      <c r="A1087">
        <v>39</v>
      </c>
      <c r="B1087" t="s">
        <v>24</v>
      </c>
      <c r="C1087" s="2">
        <v>18.3</v>
      </c>
      <c r="D1087" s="5">
        <v>5</v>
      </c>
      <c r="E1087" s="7" t="s">
        <v>0</v>
      </c>
      <c r="F1087" t="s">
        <v>20</v>
      </c>
      <c r="G1087" s="16">
        <v>19023.259999999998</v>
      </c>
      <c r="H1087" s="2"/>
    </row>
    <row r="1088" spans="1:8" ht="15" x14ac:dyDescent="0.25">
      <c r="A1088">
        <v>55</v>
      </c>
      <c r="B1088" t="s">
        <v>25</v>
      </c>
      <c r="C1088" s="2">
        <v>28.975000000000001</v>
      </c>
      <c r="D1088" s="5">
        <v>0</v>
      </c>
      <c r="E1088" s="7" t="s">
        <v>1</v>
      </c>
      <c r="F1088" t="s">
        <v>23</v>
      </c>
      <c r="G1088" s="16">
        <v>10796.35025</v>
      </c>
      <c r="H1088" s="2"/>
    </row>
    <row r="1089" spans="1:8" ht="15" x14ac:dyDescent="0.25">
      <c r="A1089">
        <v>57</v>
      </c>
      <c r="B1089" t="s">
        <v>25</v>
      </c>
      <c r="C1089" s="2">
        <v>31.54</v>
      </c>
      <c r="D1089" s="5">
        <v>0</v>
      </c>
      <c r="E1089" s="7" t="s">
        <v>1</v>
      </c>
      <c r="F1089" t="s">
        <v>22</v>
      </c>
      <c r="G1089" s="16">
        <v>11353.2276</v>
      </c>
      <c r="H1089" s="2"/>
    </row>
    <row r="1090" spans="1:8" ht="15" x14ac:dyDescent="0.25">
      <c r="A1090">
        <v>52</v>
      </c>
      <c r="B1090" t="s">
        <v>25</v>
      </c>
      <c r="C1090" s="2">
        <v>47.74</v>
      </c>
      <c r="D1090" s="5">
        <v>1</v>
      </c>
      <c r="E1090" s="7" t="s">
        <v>1</v>
      </c>
      <c r="F1090" t="s">
        <v>21</v>
      </c>
      <c r="G1090" s="16">
        <v>9748.9105999999992</v>
      </c>
      <c r="H1090" s="2"/>
    </row>
    <row r="1091" spans="1:8" ht="15" x14ac:dyDescent="0.25">
      <c r="A1091">
        <v>56</v>
      </c>
      <c r="B1091" t="s">
        <v>25</v>
      </c>
      <c r="C1091" s="2">
        <v>22.1</v>
      </c>
      <c r="D1091" s="5">
        <v>0</v>
      </c>
      <c r="E1091" s="7" t="s">
        <v>1</v>
      </c>
      <c r="F1091" t="s">
        <v>20</v>
      </c>
      <c r="G1091" s="16">
        <v>10577.087</v>
      </c>
      <c r="H1091" s="2"/>
    </row>
    <row r="1092" spans="1:8" ht="15" x14ac:dyDescent="0.25">
      <c r="A1092">
        <v>47</v>
      </c>
      <c r="B1092" t="s">
        <v>25</v>
      </c>
      <c r="C1092" s="2">
        <v>36.19</v>
      </c>
      <c r="D1092" s="5">
        <v>0</v>
      </c>
      <c r="E1092" s="7" t="s">
        <v>0</v>
      </c>
      <c r="F1092" t="s">
        <v>21</v>
      </c>
      <c r="G1092" s="16">
        <v>41676.081100000003</v>
      </c>
      <c r="H1092" s="2"/>
    </row>
    <row r="1093" spans="1:8" ht="15" x14ac:dyDescent="0.25">
      <c r="A1093">
        <v>55</v>
      </c>
      <c r="B1093" t="s">
        <v>24</v>
      </c>
      <c r="C1093" s="2">
        <v>29.83</v>
      </c>
      <c r="D1093" s="5">
        <v>0</v>
      </c>
      <c r="E1093" s="7" t="s">
        <v>1</v>
      </c>
      <c r="F1093" t="s">
        <v>23</v>
      </c>
      <c r="G1093" s="16">
        <v>11286.538699999999</v>
      </c>
      <c r="H1093" s="2"/>
    </row>
    <row r="1094" spans="1:8" ht="15" x14ac:dyDescent="0.25">
      <c r="A1094">
        <v>23</v>
      </c>
      <c r="B1094" t="s">
        <v>25</v>
      </c>
      <c r="C1094" s="2">
        <v>32.700000000000003</v>
      </c>
      <c r="D1094" s="5">
        <v>3</v>
      </c>
      <c r="E1094" s="7" t="s">
        <v>1</v>
      </c>
      <c r="F1094" t="s">
        <v>20</v>
      </c>
      <c r="G1094" s="16">
        <v>3591.48</v>
      </c>
      <c r="H1094" s="2"/>
    </row>
    <row r="1095" spans="1:8" ht="15" x14ac:dyDescent="0.25">
      <c r="A1095">
        <v>22</v>
      </c>
      <c r="B1095" t="s">
        <v>24</v>
      </c>
      <c r="C1095" s="2">
        <v>30.4</v>
      </c>
      <c r="D1095" s="5">
        <v>0</v>
      </c>
      <c r="E1095" s="7" t="s">
        <v>0</v>
      </c>
      <c r="F1095" t="s">
        <v>22</v>
      </c>
      <c r="G1095" s="16">
        <v>33907.548000000003</v>
      </c>
      <c r="H1095" s="2"/>
    </row>
    <row r="1096" spans="1:8" ht="15" x14ac:dyDescent="0.25">
      <c r="A1096">
        <v>50</v>
      </c>
      <c r="B1096" t="s">
        <v>24</v>
      </c>
      <c r="C1096" s="2">
        <v>33.700000000000003</v>
      </c>
      <c r="D1096" s="5">
        <v>4</v>
      </c>
      <c r="E1096" s="7" t="s">
        <v>1</v>
      </c>
      <c r="F1096" t="s">
        <v>20</v>
      </c>
      <c r="G1096" s="16">
        <v>11299.343000000001</v>
      </c>
      <c r="H1096" s="2"/>
    </row>
    <row r="1097" spans="1:8" ht="15" x14ac:dyDescent="0.25">
      <c r="A1097">
        <v>18</v>
      </c>
      <c r="B1097" t="s">
        <v>24</v>
      </c>
      <c r="C1097" s="2">
        <v>31.35</v>
      </c>
      <c r="D1097" s="5">
        <v>4</v>
      </c>
      <c r="E1097" s="7" t="s">
        <v>1</v>
      </c>
      <c r="F1097" t="s">
        <v>23</v>
      </c>
      <c r="G1097" s="16">
        <v>4561.1885000000002</v>
      </c>
      <c r="H1097" s="2"/>
    </row>
    <row r="1098" spans="1:8" ht="15" x14ac:dyDescent="0.25">
      <c r="A1098">
        <v>51</v>
      </c>
      <c r="B1098" t="s">
        <v>24</v>
      </c>
      <c r="C1098" s="2">
        <v>34.96</v>
      </c>
      <c r="D1098" s="5">
        <v>2</v>
      </c>
      <c r="E1098" s="7" t="s">
        <v>0</v>
      </c>
      <c r="F1098" t="s">
        <v>23</v>
      </c>
      <c r="G1098" s="16">
        <v>44641.197399999997</v>
      </c>
      <c r="H1098" s="2"/>
    </row>
    <row r="1099" spans="1:8" ht="15" x14ac:dyDescent="0.25">
      <c r="A1099">
        <v>22</v>
      </c>
      <c r="B1099" t="s">
        <v>25</v>
      </c>
      <c r="C1099" s="2">
        <v>33.770000000000003</v>
      </c>
      <c r="D1099" s="5">
        <v>0</v>
      </c>
      <c r="E1099" s="7" t="s">
        <v>1</v>
      </c>
      <c r="F1099" t="s">
        <v>21</v>
      </c>
      <c r="G1099" s="16">
        <v>1674.6323</v>
      </c>
      <c r="H1099" s="2"/>
    </row>
    <row r="1100" spans="1:8" ht="15" x14ac:dyDescent="0.25">
      <c r="A1100">
        <v>52</v>
      </c>
      <c r="B1100" t="s">
        <v>24</v>
      </c>
      <c r="C1100" s="2">
        <v>30.875</v>
      </c>
      <c r="D1100" s="5">
        <v>0</v>
      </c>
      <c r="E1100" s="7" t="s">
        <v>1</v>
      </c>
      <c r="F1100" t="s">
        <v>23</v>
      </c>
      <c r="G1100" s="16">
        <v>23045.566159999998</v>
      </c>
      <c r="H1100" s="2"/>
    </row>
    <row r="1101" spans="1:8" ht="15" x14ac:dyDescent="0.25">
      <c r="A1101">
        <v>25</v>
      </c>
      <c r="B1101" t="s">
        <v>24</v>
      </c>
      <c r="C1101" s="2">
        <v>33.99</v>
      </c>
      <c r="D1101" s="5">
        <v>1</v>
      </c>
      <c r="E1101" s="7" t="s">
        <v>1</v>
      </c>
      <c r="F1101" t="s">
        <v>21</v>
      </c>
      <c r="G1101" s="16">
        <v>3227.1210999999998</v>
      </c>
      <c r="H1101" s="2"/>
    </row>
    <row r="1102" spans="1:8" ht="15" x14ac:dyDescent="0.25">
      <c r="A1102">
        <v>33</v>
      </c>
      <c r="B1102" t="s">
        <v>24</v>
      </c>
      <c r="C1102" s="2">
        <v>19.094999999999999</v>
      </c>
      <c r="D1102" s="5">
        <v>2</v>
      </c>
      <c r="E1102" s="7" t="s">
        <v>0</v>
      </c>
      <c r="F1102" t="s">
        <v>23</v>
      </c>
      <c r="G1102" s="16">
        <v>16776.304049999999</v>
      </c>
      <c r="H1102" s="2"/>
    </row>
    <row r="1103" spans="1:8" ht="15" x14ac:dyDescent="0.25">
      <c r="A1103">
        <v>53</v>
      </c>
      <c r="B1103" t="s">
        <v>25</v>
      </c>
      <c r="C1103" s="2">
        <v>28.6</v>
      </c>
      <c r="D1103" s="5">
        <v>3</v>
      </c>
      <c r="E1103" s="7" t="s">
        <v>1</v>
      </c>
      <c r="F1103" t="s">
        <v>20</v>
      </c>
      <c r="G1103" s="16">
        <v>11253.421</v>
      </c>
      <c r="H1103" s="2"/>
    </row>
    <row r="1104" spans="1:8" ht="15" x14ac:dyDescent="0.25">
      <c r="A1104">
        <v>29</v>
      </c>
      <c r="B1104" t="s">
        <v>25</v>
      </c>
      <c r="C1104" s="2">
        <v>38.94</v>
      </c>
      <c r="D1104" s="5">
        <v>1</v>
      </c>
      <c r="E1104" s="7" t="s">
        <v>1</v>
      </c>
      <c r="F1104" t="s">
        <v>21</v>
      </c>
      <c r="G1104" s="16">
        <v>3471.4096</v>
      </c>
      <c r="H1104" s="2"/>
    </row>
    <row r="1105" spans="1:8" ht="15" x14ac:dyDescent="0.25">
      <c r="A1105">
        <v>58</v>
      </c>
      <c r="B1105" t="s">
        <v>25</v>
      </c>
      <c r="C1105" s="2">
        <v>36.08</v>
      </c>
      <c r="D1105" s="5">
        <v>0</v>
      </c>
      <c r="E1105" s="7" t="s">
        <v>1</v>
      </c>
      <c r="F1105" t="s">
        <v>21</v>
      </c>
      <c r="G1105" s="16">
        <v>11363.2832</v>
      </c>
      <c r="H1105" s="2"/>
    </row>
    <row r="1106" spans="1:8" ht="15" x14ac:dyDescent="0.25">
      <c r="A1106">
        <v>37</v>
      </c>
      <c r="B1106" t="s">
        <v>25</v>
      </c>
      <c r="C1106" s="2">
        <v>29.8</v>
      </c>
      <c r="D1106" s="5">
        <v>0</v>
      </c>
      <c r="E1106" s="7" t="s">
        <v>1</v>
      </c>
      <c r="F1106" t="s">
        <v>20</v>
      </c>
      <c r="G1106" s="16">
        <v>20420.604650000001</v>
      </c>
      <c r="H1106" s="2"/>
    </row>
    <row r="1107" spans="1:8" ht="15" x14ac:dyDescent="0.25">
      <c r="A1107">
        <v>54</v>
      </c>
      <c r="B1107" t="s">
        <v>24</v>
      </c>
      <c r="C1107" s="2">
        <v>31.24</v>
      </c>
      <c r="D1107" s="5">
        <v>0</v>
      </c>
      <c r="E1107" s="7" t="s">
        <v>1</v>
      </c>
      <c r="F1107" t="s">
        <v>21</v>
      </c>
      <c r="G1107" s="16">
        <v>10338.9316</v>
      </c>
      <c r="H1107" s="2"/>
    </row>
    <row r="1108" spans="1:8" ht="15" x14ac:dyDescent="0.25">
      <c r="A1108">
        <v>49</v>
      </c>
      <c r="B1108" t="s">
        <v>24</v>
      </c>
      <c r="C1108" s="2">
        <v>29.925000000000001</v>
      </c>
      <c r="D1108" s="5">
        <v>0</v>
      </c>
      <c r="E1108" s="7" t="s">
        <v>1</v>
      </c>
      <c r="F1108" t="s">
        <v>22</v>
      </c>
      <c r="G1108" s="16">
        <v>8988.1587500000005</v>
      </c>
      <c r="H1108" s="2"/>
    </row>
    <row r="1109" spans="1:8" ht="15" x14ac:dyDescent="0.25">
      <c r="A1109">
        <v>50</v>
      </c>
      <c r="B1109" t="s">
        <v>24</v>
      </c>
      <c r="C1109" s="2">
        <v>26.22</v>
      </c>
      <c r="D1109" s="5">
        <v>2</v>
      </c>
      <c r="E1109" s="7" t="s">
        <v>1</v>
      </c>
      <c r="F1109" t="s">
        <v>22</v>
      </c>
      <c r="G1109" s="16">
        <v>10493.9458</v>
      </c>
      <c r="H1109" s="2"/>
    </row>
    <row r="1110" spans="1:8" ht="15" x14ac:dyDescent="0.25">
      <c r="A1110">
        <v>26</v>
      </c>
      <c r="B1110" t="s">
        <v>25</v>
      </c>
      <c r="C1110" s="2">
        <v>30</v>
      </c>
      <c r="D1110" s="5">
        <v>1</v>
      </c>
      <c r="E1110" s="7" t="s">
        <v>1</v>
      </c>
      <c r="F1110" t="s">
        <v>20</v>
      </c>
      <c r="G1110" s="16">
        <v>2904.0880000000002</v>
      </c>
      <c r="H1110" s="2"/>
    </row>
    <row r="1111" spans="1:8" ht="15" x14ac:dyDescent="0.25">
      <c r="A1111">
        <v>45</v>
      </c>
      <c r="B1111" t="s">
        <v>25</v>
      </c>
      <c r="C1111" s="2">
        <v>20.350000000000001</v>
      </c>
      <c r="D1111" s="5">
        <v>3</v>
      </c>
      <c r="E1111" s="7" t="s">
        <v>1</v>
      </c>
      <c r="F1111" t="s">
        <v>21</v>
      </c>
      <c r="G1111" s="16">
        <v>8605.3615000000009</v>
      </c>
      <c r="H1111" s="2"/>
    </row>
    <row r="1112" spans="1:8" ht="15" x14ac:dyDescent="0.25">
      <c r="A1112">
        <v>54</v>
      </c>
      <c r="B1112" t="s">
        <v>24</v>
      </c>
      <c r="C1112" s="2">
        <v>32.299999999999997</v>
      </c>
      <c r="D1112" s="5">
        <v>1</v>
      </c>
      <c r="E1112" s="7" t="s">
        <v>1</v>
      </c>
      <c r="F1112" t="s">
        <v>23</v>
      </c>
      <c r="G1112" s="16">
        <v>11512.405000000001</v>
      </c>
      <c r="H1112" s="2"/>
    </row>
    <row r="1113" spans="1:8" ht="15" x14ac:dyDescent="0.25">
      <c r="A1113">
        <v>38</v>
      </c>
      <c r="B1113" t="s">
        <v>25</v>
      </c>
      <c r="C1113" s="2">
        <v>38.39</v>
      </c>
      <c r="D1113" s="5">
        <v>3</v>
      </c>
      <c r="E1113" s="7" t="s">
        <v>0</v>
      </c>
      <c r="F1113" t="s">
        <v>21</v>
      </c>
      <c r="G1113" s="16">
        <v>41949.244100000004</v>
      </c>
      <c r="H1113" s="2"/>
    </row>
    <row r="1114" spans="1:8" ht="15" x14ac:dyDescent="0.25">
      <c r="A1114">
        <v>48</v>
      </c>
      <c r="B1114" t="s">
        <v>24</v>
      </c>
      <c r="C1114" s="2">
        <v>25.85</v>
      </c>
      <c r="D1114" s="5">
        <v>3</v>
      </c>
      <c r="E1114" s="7" t="s">
        <v>0</v>
      </c>
      <c r="F1114" t="s">
        <v>21</v>
      </c>
      <c r="G1114" s="16">
        <v>24180.933499999999</v>
      </c>
      <c r="H1114" s="2"/>
    </row>
    <row r="1115" spans="1:8" ht="15" x14ac:dyDescent="0.25">
      <c r="A1115">
        <v>28</v>
      </c>
      <c r="B1115" t="s">
        <v>24</v>
      </c>
      <c r="C1115" s="2">
        <v>26.315000000000001</v>
      </c>
      <c r="D1115" s="5">
        <v>3</v>
      </c>
      <c r="E1115" s="7" t="s">
        <v>1</v>
      </c>
      <c r="F1115" t="s">
        <v>22</v>
      </c>
      <c r="G1115" s="16">
        <v>5312.1698500000002</v>
      </c>
      <c r="H1115" s="2"/>
    </row>
    <row r="1116" spans="1:8" ht="15" x14ac:dyDescent="0.25">
      <c r="A1116">
        <v>23</v>
      </c>
      <c r="B1116" t="s">
        <v>25</v>
      </c>
      <c r="C1116" s="2">
        <v>24.51</v>
      </c>
      <c r="D1116" s="5">
        <v>0</v>
      </c>
      <c r="E1116" s="7" t="s">
        <v>1</v>
      </c>
      <c r="F1116" t="s">
        <v>23</v>
      </c>
      <c r="G1116" s="16">
        <v>2396.0958999999998</v>
      </c>
      <c r="H1116" s="2"/>
    </row>
    <row r="1117" spans="1:8" ht="15" x14ac:dyDescent="0.25">
      <c r="A1117">
        <v>55</v>
      </c>
      <c r="B1117" t="s">
        <v>25</v>
      </c>
      <c r="C1117" s="2">
        <v>32.67</v>
      </c>
      <c r="D1117" s="5">
        <v>1</v>
      </c>
      <c r="E1117" s="7" t="s">
        <v>1</v>
      </c>
      <c r="F1117" t="s">
        <v>21</v>
      </c>
      <c r="G1117" s="16">
        <v>10807.4863</v>
      </c>
      <c r="H1117" s="2"/>
    </row>
    <row r="1118" spans="1:8" ht="15" x14ac:dyDescent="0.25">
      <c r="A1118">
        <v>41</v>
      </c>
      <c r="B1118" t="s">
        <v>25</v>
      </c>
      <c r="C1118" s="2">
        <v>29.64</v>
      </c>
      <c r="D1118" s="5">
        <v>5</v>
      </c>
      <c r="E1118" s="7" t="s">
        <v>1</v>
      </c>
      <c r="F1118" t="s">
        <v>23</v>
      </c>
      <c r="G1118" s="16">
        <v>9222.4025999999994</v>
      </c>
      <c r="H1118" s="2"/>
    </row>
    <row r="1119" spans="1:8" ht="15" x14ac:dyDescent="0.25">
      <c r="A1119">
        <v>25</v>
      </c>
      <c r="B1119" t="s">
        <v>25</v>
      </c>
      <c r="C1119" s="2">
        <v>33.33</v>
      </c>
      <c r="D1119" s="5">
        <v>2</v>
      </c>
      <c r="E1119" s="7" t="s">
        <v>0</v>
      </c>
      <c r="F1119" t="s">
        <v>21</v>
      </c>
      <c r="G1119" s="16">
        <v>36124.573700000001</v>
      </c>
      <c r="H1119" s="2"/>
    </row>
    <row r="1120" spans="1:8" ht="15" x14ac:dyDescent="0.25">
      <c r="A1120">
        <v>33</v>
      </c>
      <c r="B1120" t="s">
        <v>25</v>
      </c>
      <c r="C1120" s="2">
        <v>35.75</v>
      </c>
      <c r="D1120" s="5">
        <v>1</v>
      </c>
      <c r="E1120" s="7" t="s">
        <v>0</v>
      </c>
      <c r="F1120" t="s">
        <v>21</v>
      </c>
      <c r="G1120" s="16">
        <v>38282.749499999998</v>
      </c>
      <c r="H1120" s="2"/>
    </row>
    <row r="1121" spans="1:8" ht="15" x14ac:dyDescent="0.25">
      <c r="A1121">
        <v>30</v>
      </c>
      <c r="B1121" t="s">
        <v>24</v>
      </c>
      <c r="C1121" s="2">
        <v>19.95</v>
      </c>
      <c r="D1121" s="5">
        <v>3</v>
      </c>
      <c r="E1121" s="7" t="s">
        <v>1</v>
      </c>
      <c r="F1121" t="s">
        <v>22</v>
      </c>
      <c r="G1121" s="16">
        <v>5693.4305000000004</v>
      </c>
      <c r="H1121" s="2"/>
    </row>
    <row r="1122" spans="1:8" ht="15" x14ac:dyDescent="0.25">
      <c r="A1122">
        <v>23</v>
      </c>
      <c r="B1122" t="s">
        <v>24</v>
      </c>
      <c r="C1122" s="2">
        <v>31.4</v>
      </c>
      <c r="D1122" s="5">
        <v>0</v>
      </c>
      <c r="E1122" s="7" t="s">
        <v>0</v>
      </c>
      <c r="F1122" t="s">
        <v>20</v>
      </c>
      <c r="G1122" s="16">
        <v>34166.273000000001</v>
      </c>
      <c r="H1122" s="2"/>
    </row>
    <row r="1123" spans="1:8" ht="15" x14ac:dyDescent="0.25">
      <c r="A1123">
        <v>46</v>
      </c>
      <c r="B1123" t="s">
        <v>25</v>
      </c>
      <c r="C1123" s="2">
        <v>38.17</v>
      </c>
      <c r="D1123" s="5">
        <v>2</v>
      </c>
      <c r="E1123" s="7" t="s">
        <v>1</v>
      </c>
      <c r="F1123" t="s">
        <v>21</v>
      </c>
      <c r="G1123" s="16">
        <v>8347.1643000000004</v>
      </c>
      <c r="H1123" s="2"/>
    </row>
    <row r="1124" spans="1:8" ht="15" x14ac:dyDescent="0.25">
      <c r="A1124">
        <v>53</v>
      </c>
      <c r="B1124" t="s">
        <v>24</v>
      </c>
      <c r="C1124" s="2">
        <v>36.86</v>
      </c>
      <c r="D1124" s="5">
        <v>3</v>
      </c>
      <c r="E1124" s="7" t="s">
        <v>0</v>
      </c>
      <c r="F1124" t="s">
        <v>22</v>
      </c>
      <c r="G1124" s="16">
        <v>46661.4424</v>
      </c>
      <c r="H1124" s="2"/>
    </row>
    <row r="1125" spans="1:8" ht="15" x14ac:dyDescent="0.25">
      <c r="A1125">
        <v>27</v>
      </c>
      <c r="B1125" t="s">
        <v>24</v>
      </c>
      <c r="C1125" s="2">
        <v>32.395000000000003</v>
      </c>
      <c r="D1125" s="5">
        <v>1</v>
      </c>
      <c r="E1125" s="7" t="s">
        <v>1</v>
      </c>
      <c r="F1125" t="s">
        <v>23</v>
      </c>
      <c r="G1125" s="16">
        <v>18903.491409999999</v>
      </c>
      <c r="H1125" s="2"/>
    </row>
    <row r="1126" spans="1:8" ht="15" x14ac:dyDescent="0.25">
      <c r="A1126">
        <v>23</v>
      </c>
      <c r="B1126" t="s">
        <v>24</v>
      </c>
      <c r="C1126" s="2">
        <v>42.75</v>
      </c>
      <c r="D1126" s="5">
        <v>1</v>
      </c>
      <c r="E1126" s="7" t="s">
        <v>0</v>
      </c>
      <c r="F1126" t="s">
        <v>23</v>
      </c>
      <c r="G1126" s="16">
        <v>40904.199500000002</v>
      </c>
      <c r="H1126" s="2"/>
    </row>
    <row r="1127" spans="1:8" ht="15" x14ac:dyDescent="0.25">
      <c r="A1127">
        <v>63</v>
      </c>
      <c r="B1127" t="s">
        <v>24</v>
      </c>
      <c r="C1127" s="2">
        <v>25.08</v>
      </c>
      <c r="D1127" s="5">
        <v>0</v>
      </c>
      <c r="E1127" s="7" t="s">
        <v>1</v>
      </c>
      <c r="F1127" t="s">
        <v>22</v>
      </c>
      <c r="G1127" s="16">
        <v>14254.608200000001</v>
      </c>
      <c r="H1127" s="2"/>
    </row>
    <row r="1128" spans="1:8" ht="15" x14ac:dyDescent="0.25">
      <c r="A1128">
        <v>55</v>
      </c>
      <c r="B1128" t="s">
        <v>25</v>
      </c>
      <c r="C1128" s="2">
        <v>29.9</v>
      </c>
      <c r="D1128" s="5">
        <v>0</v>
      </c>
      <c r="E1128" s="7" t="s">
        <v>1</v>
      </c>
      <c r="F1128" t="s">
        <v>20</v>
      </c>
      <c r="G1128" s="16">
        <v>10214.636</v>
      </c>
      <c r="H1128" s="2"/>
    </row>
    <row r="1129" spans="1:8" ht="15" x14ac:dyDescent="0.25">
      <c r="A1129">
        <v>35</v>
      </c>
      <c r="B1129" t="s">
        <v>24</v>
      </c>
      <c r="C1129" s="2">
        <v>35.86</v>
      </c>
      <c r="D1129" s="5">
        <v>2</v>
      </c>
      <c r="E1129" s="7" t="s">
        <v>1</v>
      </c>
      <c r="F1129" t="s">
        <v>21</v>
      </c>
      <c r="G1129" s="16">
        <v>5836.5204000000003</v>
      </c>
      <c r="H1129" s="2"/>
    </row>
    <row r="1130" spans="1:8" ht="15" x14ac:dyDescent="0.25">
      <c r="A1130">
        <v>34</v>
      </c>
      <c r="B1130" t="s">
        <v>25</v>
      </c>
      <c r="C1130" s="2">
        <v>32.799999999999997</v>
      </c>
      <c r="D1130" s="5">
        <v>1</v>
      </c>
      <c r="E1130" s="7" t="s">
        <v>1</v>
      </c>
      <c r="F1130" t="s">
        <v>20</v>
      </c>
      <c r="G1130" s="16">
        <v>14358.364369999999</v>
      </c>
      <c r="H1130" s="2"/>
    </row>
    <row r="1131" spans="1:8" ht="15" x14ac:dyDescent="0.25">
      <c r="A1131">
        <v>19</v>
      </c>
      <c r="B1131" t="s">
        <v>24</v>
      </c>
      <c r="C1131" s="2">
        <v>18.600000000000001</v>
      </c>
      <c r="D1131" s="5">
        <v>0</v>
      </c>
      <c r="E1131" s="7" t="s">
        <v>1</v>
      </c>
      <c r="F1131" t="s">
        <v>20</v>
      </c>
      <c r="G1131" s="16">
        <v>1728.8969999999999</v>
      </c>
      <c r="H1131" s="2"/>
    </row>
    <row r="1132" spans="1:8" ht="15" x14ac:dyDescent="0.25">
      <c r="A1132">
        <v>39</v>
      </c>
      <c r="B1132" t="s">
        <v>24</v>
      </c>
      <c r="C1132" s="2">
        <v>23.87</v>
      </c>
      <c r="D1132" s="5">
        <v>5</v>
      </c>
      <c r="E1132" s="7" t="s">
        <v>1</v>
      </c>
      <c r="F1132" t="s">
        <v>21</v>
      </c>
      <c r="G1132" s="16">
        <v>8582.3022999999994</v>
      </c>
      <c r="H1132" s="2"/>
    </row>
    <row r="1133" spans="1:8" ht="15" x14ac:dyDescent="0.25">
      <c r="A1133">
        <v>27</v>
      </c>
      <c r="B1133" t="s">
        <v>25</v>
      </c>
      <c r="C1133" s="2">
        <v>45.9</v>
      </c>
      <c r="D1133" s="5">
        <v>2</v>
      </c>
      <c r="E1133" s="7" t="s">
        <v>1</v>
      </c>
      <c r="F1133" t="s">
        <v>20</v>
      </c>
      <c r="G1133" s="16">
        <v>3693.4279999999999</v>
      </c>
      <c r="H1133" s="2"/>
    </row>
    <row r="1134" spans="1:8" ht="15" x14ac:dyDescent="0.25">
      <c r="A1134">
        <v>57</v>
      </c>
      <c r="B1134" t="s">
        <v>25</v>
      </c>
      <c r="C1134" s="2">
        <v>40.28</v>
      </c>
      <c r="D1134" s="5">
        <v>0</v>
      </c>
      <c r="E1134" s="7" t="s">
        <v>1</v>
      </c>
      <c r="F1134" t="s">
        <v>23</v>
      </c>
      <c r="G1134" s="16">
        <v>20709.020339999999</v>
      </c>
      <c r="H1134" s="2"/>
    </row>
    <row r="1135" spans="1:8" ht="15" x14ac:dyDescent="0.25">
      <c r="A1135">
        <v>52</v>
      </c>
      <c r="B1135" t="s">
        <v>24</v>
      </c>
      <c r="C1135" s="2">
        <v>18.335000000000001</v>
      </c>
      <c r="D1135" s="5">
        <v>0</v>
      </c>
      <c r="E1135" s="7" t="s">
        <v>1</v>
      </c>
      <c r="F1135" t="s">
        <v>22</v>
      </c>
      <c r="G1135" s="16">
        <v>9991.0376500000002</v>
      </c>
      <c r="H1135" s="2"/>
    </row>
    <row r="1136" spans="1:8" ht="15" x14ac:dyDescent="0.25">
      <c r="A1136">
        <v>28</v>
      </c>
      <c r="B1136" t="s">
        <v>25</v>
      </c>
      <c r="C1136" s="2">
        <v>33.82</v>
      </c>
      <c r="D1136" s="5">
        <v>0</v>
      </c>
      <c r="E1136" s="7" t="s">
        <v>1</v>
      </c>
      <c r="F1136" t="s">
        <v>22</v>
      </c>
      <c r="G1136" s="16">
        <v>19673.335729999999</v>
      </c>
      <c r="H1136" s="2"/>
    </row>
    <row r="1137" spans="1:8" ht="15" x14ac:dyDescent="0.25">
      <c r="A1137">
        <v>50</v>
      </c>
      <c r="B1137" t="s">
        <v>24</v>
      </c>
      <c r="C1137" s="2">
        <v>28.12</v>
      </c>
      <c r="D1137" s="5">
        <v>3</v>
      </c>
      <c r="E1137" s="7" t="s">
        <v>1</v>
      </c>
      <c r="F1137" t="s">
        <v>22</v>
      </c>
      <c r="G1137" s="16">
        <v>11085.586799999999</v>
      </c>
      <c r="H1137" s="2"/>
    </row>
    <row r="1138" spans="1:8" ht="15" x14ac:dyDescent="0.25">
      <c r="A1138">
        <v>44</v>
      </c>
      <c r="B1138" t="s">
        <v>24</v>
      </c>
      <c r="C1138" s="2">
        <v>25</v>
      </c>
      <c r="D1138" s="5">
        <v>1</v>
      </c>
      <c r="E1138" s="7" t="s">
        <v>1</v>
      </c>
      <c r="F1138" t="s">
        <v>20</v>
      </c>
      <c r="G1138" s="16">
        <v>7623.518</v>
      </c>
      <c r="H1138" s="2"/>
    </row>
    <row r="1139" spans="1:8" ht="15" x14ac:dyDescent="0.25">
      <c r="A1139">
        <v>26</v>
      </c>
      <c r="B1139" t="s">
        <v>24</v>
      </c>
      <c r="C1139" s="2">
        <v>22.23</v>
      </c>
      <c r="D1139" s="5">
        <v>0</v>
      </c>
      <c r="E1139" s="7" t="s">
        <v>1</v>
      </c>
      <c r="F1139" t="s">
        <v>22</v>
      </c>
      <c r="G1139" s="16">
        <v>3176.2876999999999</v>
      </c>
      <c r="H1139" s="2"/>
    </row>
    <row r="1140" spans="1:8" ht="15" x14ac:dyDescent="0.25">
      <c r="A1140">
        <v>33</v>
      </c>
      <c r="B1140" t="s">
        <v>25</v>
      </c>
      <c r="C1140" s="2">
        <v>30.25</v>
      </c>
      <c r="D1140" s="5">
        <v>0</v>
      </c>
      <c r="E1140" s="7" t="s">
        <v>1</v>
      </c>
      <c r="F1140" t="s">
        <v>21</v>
      </c>
      <c r="G1140" s="16">
        <v>3704.3544999999999</v>
      </c>
      <c r="H1140" s="2"/>
    </row>
    <row r="1141" spans="1:8" ht="15" x14ac:dyDescent="0.25">
      <c r="A1141">
        <v>19</v>
      </c>
      <c r="B1141" t="s">
        <v>24</v>
      </c>
      <c r="C1141" s="2">
        <v>32.49</v>
      </c>
      <c r="D1141" s="5">
        <v>0</v>
      </c>
      <c r="E1141" s="7" t="s">
        <v>0</v>
      </c>
      <c r="F1141" t="s">
        <v>22</v>
      </c>
      <c r="G1141" s="16">
        <v>36898.733079999998</v>
      </c>
      <c r="H1141" s="2"/>
    </row>
    <row r="1142" spans="1:8" ht="15" x14ac:dyDescent="0.25">
      <c r="A1142">
        <v>50</v>
      </c>
      <c r="B1142" t="s">
        <v>25</v>
      </c>
      <c r="C1142" s="2">
        <v>37.07</v>
      </c>
      <c r="D1142" s="5">
        <v>1</v>
      </c>
      <c r="E1142" s="7" t="s">
        <v>1</v>
      </c>
      <c r="F1142" t="s">
        <v>21</v>
      </c>
      <c r="G1142" s="16">
        <v>9048.0272999999997</v>
      </c>
      <c r="H1142" s="2"/>
    </row>
    <row r="1143" spans="1:8" ht="15" x14ac:dyDescent="0.25">
      <c r="A1143">
        <v>41</v>
      </c>
      <c r="B1143" t="s">
        <v>24</v>
      </c>
      <c r="C1143" s="2">
        <v>32.6</v>
      </c>
      <c r="D1143" s="5">
        <v>3</v>
      </c>
      <c r="E1143" s="7" t="s">
        <v>1</v>
      </c>
      <c r="F1143" t="s">
        <v>20</v>
      </c>
      <c r="G1143" s="16">
        <v>7954.5169999999998</v>
      </c>
      <c r="H1143" s="2"/>
    </row>
    <row r="1144" spans="1:8" ht="15" x14ac:dyDescent="0.25">
      <c r="A1144">
        <v>52</v>
      </c>
      <c r="B1144" t="s">
        <v>24</v>
      </c>
      <c r="C1144" s="2">
        <v>24.86</v>
      </c>
      <c r="D1144" s="5">
        <v>0</v>
      </c>
      <c r="E1144" s="7" t="s">
        <v>1</v>
      </c>
      <c r="F1144" t="s">
        <v>21</v>
      </c>
      <c r="G1144" s="16">
        <v>27117.993780000001</v>
      </c>
      <c r="H1144" s="2"/>
    </row>
    <row r="1145" spans="1:8" ht="15" x14ac:dyDescent="0.25">
      <c r="A1145">
        <v>39</v>
      </c>
      <c r="B1145" t="s">
        <v>25</v>
      </c>
      <c r="C1145" s="2">
        <v>32.340000000000003</v>
      </c>
      <c r="D1145" s="5">
        <v>2</v>
      </c>
      <c r="E1145" s="7" t="s">
        <v>1</v>
      </c>
      <c r="F1145" t="s">
        <v>21</v>
      </c>
      <c r="G1145" s="16">
        <v>6338.0756000000001</v>
      </c>
      <c r="H1145" s="2"/>
    </row>
    <row r="1146" spans="1:8" ht="15" x14ac:dyDescent="0.25">
      <c r="A1146">
        <v>50</v>
      </c>
      <c r="B1146" t="s">
        <v>25</v>
      </c>
      <c r="C1146" s="2">
        <v>32.299999999999997</v>
      </c>
      <c r="D1146" s="5">
        <v>2</v>
      </c>
      <c r="E1146" s="7" t="s">
        <v>1</v>
      </c>
      <c r="F1146" t="s">
        <v>20</v>
      </c>
      <c r="G1146" s="16">
        <v>9630.3970000000008</v>
      </c>
      <c r="H1146" s="2"/>
    </row>
    <row r="1147" spans="1:8" ht="15" x14ac:dyDescent="0.25">
      <c r="A1147">
        <v>52</v>
      </c>
      <c r="B1147" t="s">
        <v>25</v>
      </c>
      <c r="C1147" s="2">
        <v>32.774999999999999</v>
      </c>
      <c r="D1147" s="5">
        <v>3</v>
      </c>
      <c r="E1147" s="7" t="s">
        <v>1</v>
      </c>
      <c r="F1147" t="s">
        <v>22</v>
      </c>
      <c r="G1147" s="16">
        <v>11289.10925</v>
      </c>
      <c r="H1147" s="2"/>
    </row>
    <row r="1148" spans="1:8" ht="15" x14ac:dyDescent="0.25">
      <c r="A1148">
        <v>60</v>
      </c>
      <c r="B1148" t="s">
        <v>25</v>
      </c>
      <c r="C1148" s="2">
        <v>32.799999999999997</v>
      </c>
      <c r="D1148" s="5">
        <v>0</v>
      </c>
      <c r="E1148" s="7" t="s">
        <v>0</v>
      </c>
      <c r="F1148" t="s">
        <v>20</v>
      </c>
      <c r="G1148" s="16">
        <v>52590.829389999999</v>
      </c>
      <c r="H1148" s="2"/>
    </row>
    <row r="1149" spans="1:8" ht="15" x14ac:dyDescent="0.25">
      <c r="A1149">
        <v>20</v>
      </c>
      <c r="B1149" t="s">
        <v>24</v>
      </c>
      <c r="C1149" s="2">
        <v>31.92</v>
      </c>
      <c r="D1149" s="5">
        <v>0</v>
      </c>
      <c r="E1149" s="7" t="s">
        <v>1</v>
      </c>
      <c r="F1149" t="s">
        <v>22</v>
      </c>
      <c r="G1149" s="16">
        <v>2261.5688</v>
      </c>
      <c r="H1149" s="2"/>
    </row>
    <row r="1150" spans="1:8" ht="15" x14ac:dyDescent="0.25">
      <c r="A1150">
        <v>55</v>
      </c>
      <c r="B1150" t="s">
        <v>25</v>
      </c>
      <c r="C1150" s="2">
        <v>21.5</v>
      </c>
      <c r="D1150" s="5">
        <v>1</v>
      </c>
      <c r="E1150" s="7" t="s">
        <v>1</v>
      </c>
      <c r="F1150" t="s">
        <v>20</v>
      </c>
      <c r="G1150" s="16">
        <v>10791.96</v>
      </c>
      <c r="H1150" s="2"/>
    </row>
    <row r="1151" spans="1:8" ht="15" x14ac:dyDescent="0.25">
      <c r="A1151">
        <v>42</v>
      </c>
      <c r="B1151" t="s">
        <v>25</v>
      </c>
      <c r="C1151" s="2">
        <v>34.1</v>
      </c>
      <c r="D1151" s="5">
        <v>0</v>
      </c>
      <c r="E1151" s="7" t="s">
        <v>1</v>
      </c>
      <c r="F1151" t="s">
        <v>20</v>
      </c>
      <c r="G1151" s="16">
        <v>5979.7309999999998</v>
      </c>
      <c r="H1151" s="2"/>
    </row>
    <row r="1152" spans="1:8" ht="15" x14ac:dyDescent="0.25">
      <c r="A1152">
        <v>18</v>
      </c>
      <c r="B1152" t="s">
        <v>24</v>
      </c>
      <c r="C1152" s="2">
        <v>30.305</v>
      </c>
      <c r="D1152" s="5">
        <v>0</v>
      </c>
      <c r="E1152" s="7" t="s">
        <v>1</v>
      </c>
      <c r="F1152" t="s">
        <v>23</v>
      </c>
      <c r="G1152" s="16">
        <v>2203.7359499999998</v>
      </c>
      <c r="H1152" s="2"/>
    </row>
    <row r="1153" spans="1:8" ht="15" x14ac:dyDescent="0.25">
      <c r="A1153">
        <v>58</v>
      </c>
      <c r="B1153" t="s">
        <v>24</v>
      </c>
      <c r="C1153" s="2">
        <v>36.479999999999997</v>
      </c>
      <c r="D1153" s="5">
        <v>0</v>
      </c>
      <c r="E1153" s="7" t="s">
        <v>1</v>
      </c>
      <c r="F1153" t="s">
        <v>22</v>
      </c>
      <c r="G1153" s="16">
        <v>12235.8392</v>
      </c>
      <c r="H1153" s="2"/>
    </row>
    <row r="1154" spans="1:8" ht="15" x14ac:dyDescent="0.25">
      <c r="A1154">
        <v>43</v>
      </c>
      <c r="B1154" t="s">
        <v>24</v>
      </c>
      <c r="C1154" s="2">
        <v>32.56</v>
      </c>
      <c r="D1154" s="5">
        <v>3</v>
      </c>
      <c r="E1154" s="7" t="s">
        <v>0</v>
      </c>
      <c r="F1154" t="s">
        <v>21</v>
      </c>
      <c r="G1154" s="16">
        <v>40941.285400000001</v>
      </c>
      <c r="H1154" s="2"/>
    </row>
    <row r="1155" spans="1:8" ht="15" x14ac:dyDescent="0.25">
      <c r="A1155">
        <v>35</v>
      </c>
      <c r="B1155" t="s">
        <v>24</v>
      </c>
      <c r="C1155" s="2">
        <v>35.814999999999998</v>
      </c>
      <c r="D1155" s="5">
        <v>1</v>
      </c>
      <c r="E1155" s="7" t="s">
        <v>1</v>
      </c>
      <c r="F1155" t="s">
        <v>22</v>
      </c>
      <c r="G1155" s="16">
        <v>5630.4578499999998</v>
      </c>
      <c r="H1155" s="2"/>
    </row>
    <row r="1156" spans="1:8" ht="15" x14ac:dyDescent="0.25">
      <c r="A1156">
        <v>48</v>
      </c>
      <c r="B1156" t="s">
        <v>24</v>
      </c>
      <c r="C1156" s="2">
        <v>27.93</v>
      </c>
      <c r="D1156" s="5">
        <v>4</v>
      </c>
      <c r="E1156" s="7" t="s">
        <v>1</v>
      </c>
      <c r="F1156" t="s">
        <v>22</v>
      </c>
      <c r="G1156" s="16">
        <v>11015.1747</v>
      </c>
      <c r="H1156" s="2"/>
    </row>
    <row r="1157" spans="1:8" ht="15" x14ac:dyDescent="0.25">
      <c r="A1157">
        <v>36</v>
      </c>
      <c r="B1157" t="s">
        <v>24</v>
      </c>
      <c r="C1157" s="2">
        <v>22.135000000000002</v>
      </c>
      <c r="D1157" s="5">
        <v>3</v>
      </c>
      <c r="E1157" s="7" t="s">
        <v>1</v>
      </c>
      <c r="F1157" t="s">
        <v>23</v>
      </c>
      <c r="G1157" s="16">
        <v>7228.2156500000001</v>
      </c>
      <c r="H1157" s="2"/>
    </row>
    <row r="1158" spans="1:8" ht="15" x14ac:dyDescent="0.25">
      <c r="A1158">
        <v>19</v>
      </c>
      <c r="B1158" t="s">
        <v>25</v>
      </c>
      <c r="C1158" s="2">
        <v>44.88</v>
      </c>
      <c r="D1158" s="5">
        <v>0</v>
      </c>
      <c r="E1158" s="7" t="s">
        <v>0</v>
      </c>
      <c r="F1158" t="s">
        <v>21</v>
      </c>
      <c r="G1158" s="16">
        <v>39722.746200000001</v>
      </c>
      <c r="H1158" s="2"/>
    </row>
    <row r="1159" spans="1:8" ht="15" x14ac:dyDescent="0.25">
      <c r="A1159">
        <v>23</v>
      </c>
      <c r="B1159" t="s">
        <v>24</v>
      </c>
      <c r="C1159" s="2">
        <v>23.18</v>
      </c>
      <c r="D1159" s="5">
        <v>2</v>
      </c>
      <c r="E1159" s="7" t="s">
        <v>1</v>
      </c>
      <c r="F1159" t="s">
        <v>22</v>
      </c>
      <c r="G1159" s="16">
        <v>14426.073850000001</v>
      </c>
      <c r="H1159" s="2"/>
    </row>
    <row r="1160" spans="1:8" ht="15" x14ac:dyDescent="0.25">
      <c r="A1160">
        <v>20</v>
      </c>
      <c r="B1160" t="s">
        <v>24</v>
      </c>
      <c r="C1160" s="2">
        <v>30.59</v>
      </c>
      <c r="D1160" s="5">
        <v>0</v>
      </c>
      <c r="E1160" s="7" t="s">
        <v>1</v>
      </c>
      <c r="F1160" t="s">
        <v>23</v>
      </c>
      <c r="G1160" s="16">
        <v>2459.7201</v>
      </c>
      <c r="H1160" s="2"/>
    </row>
    <row r="1161" spans="1:8" ht="15" x14ac:dyDescent="0.25">
      <c r="A1161">
        <v>32</v>
      </c>
      <c r="B1161" t="s">
        <v>24</v>
      </c>
      <c r="C1161" s="2">
        <v>41.1</v>
      </c>
      <c r="D1161" s="5">
        <v>0</v>
      </c>
      <c r="E1161" s="7" t="s">
        <v>1</v>
      </c>
      <c r="F1161" t="s">
        <v>20</v>
      </c>
      <c r="G1161" s="16">
        <v>3989.8409999999999</v>
      </c>
      <c r="H1161" s="2"/>
    </row>
    <row r="1162" spans="1:8" ht="15" x14ac:dyDescent="0.25">
      <c r="A1162">
        <v>43</v>
      </c>
      <c r="B1162" t="s">
        <v>24</v>
      </c>
      <c r="C1162" s="2">
        <v>34.58</v>
      </c>
      <c r="D1162" s="5">
        <v>1</v>
      </c>
      <c r="E1162" s="7" t="s">
        <v>1</v>
      </c>
      <c r="F1162" t="s">
        <v>22</v>
      </c>
      <c r="G1162" s="16">
        <v>7727.2532000000001</v>
      </c>
      <c r="H1162" s="2"/>
    </row>
    <row r="1163" spans="1:8" ht="15" x14ac:dyDescent="0.25">
      <c r="A1163">
        <v>34</v>
      </c>
      <c r="B1163" t="s">
        <v>25</v>
      </c>
      <c r="C1163" s="2">
        <v>42.13</v>
      </c>
      <c r="D1163" s="5">
        <v>2</v>
      </c>
      <c r="E1163" s="7" t="s">
        <v>1</v>
      </c>
      <c r="F1163" t="s">
        <v>21</v>
      </c>
      <c r="G1163" s="16">
        <v>5124.1886999999997</v>
      </c>
      <c r="H1163" s="2"/>
    </row>
    <row r="1164" spans="1:8" ht="15" x14ac:dyDescent="0.25">
      <c r="A1164">
        <v>30</v>
      </c>
      <c r="B1164" t="s">
        <v>25</v>
      </c>
      <c r="C1164" s="2">
        <v>38.83</v>
      </c>
      <c r="D1164" s="5">
        <v>1</v>
      </c>
      <c r="E1164" s="7" t="s">
        <v>1</v>
      </c>
      <c r="F1164" t="s">
        <v>21</v>
      </c>
      <c r="G1164" s="16">
        <v>18963.171920000001</v>
      </c>
      <c r="H1164" s="2"/>
    </row>
    <row r="1165" spans="1:8" ht="15" x14ac:dyDescent="0.25">
      <c r="A1165">
        <v>18</v>
      </c>
      <c r="B1165" t="s">
        <v>24</v>
      </c>
      <c r="C1165" s="2">
        <v>28.215</v>
      </c>
      <c r="D1165" s="5">
        <v>0</v>
      </c>
      <c r="E1165" s="7" t="s">
        <v>1</v>
      </c>
      <c r="F1165" t="s">
        <v>23</v>
      </c>
      <c r="G1165" s="16">
        <v>2200.8308499999998</v>
      </c>
      <c r="H1165" s="2"/>
    </row>
    <row r="1166" spans="1:8" ht="15" x14ac:dyDescent="0.25">
      <c r="A1166">
        <v>41</v>
      </c>
      <c r="B1166" t="s">
        <v>24</v>
      </c>
      <c r="C1166" s="2">
        <v>28.31</v>
      </c>
      <c r="D1166" s="5">
        <v>1</v>
      </c>
      <c r="E1166" s="7" t="s">
        <v>1</v>
      </c>
      <c r="F1166" t="s">
        <v>22</v>
      </c>
      <c r="G1166" s="16">
        <v>7153.5538999999999</v>
      </c>
      <c r="H1166" s="2"/>
    </row>
    <row r="1167" spans="1:8" ht="15" x14ac:dyDescent="0.25">
      <c r="A1167">
        <v>35</v>
      </c>
      <c r="B1167" t="s">
        <v>24</v>
      </c>
      <c r="C1167" s="2">
        <v>26.125</v>
      </c>
      <c r="D1167" s="5">
        <v>0</v>
      </c>
      <c r="E1167" s="7" t="s">
        <v>1</v>
      </c>
      <c r="F1167" t="s">
        <v>23</v>
      </c>
      <c r="G1167" s="16">
        <v>5227.9887500000004</v>
      </c>
      <c r="H1167" s="2"/>
    </row>
    <row r="1168" spans="1:8" ht="15" x14ac:dyDescent="0.25">
      <c r="A1168">
        <v>57</v>
      </c>
      <c r="B1168" t="s">
        <v>25</v>
      </c>
      <c r="C1168" s="2">
        <v>40.369999999999997</v>
      </c>
      <c r="D1168" s="5">
        <v>0</v>
      </c>
      <c r="E1168" s="7" t="s">
        <v>1</v>
      </c>
      <c r="F1168" t="s">
        <v>21</v>
      </c>
      <c r="G1168" s="16">
        <v>10982.5013</v>
      </c>
      <c r="H1168" s="2"/>
    </row>
    <row r="1169" spans="1:8" ht="15" x14ac:dyDescent="0.25">
      <c r="A1169">
        <v>29</v>
      </c>
      <c r="B1169" t="s">
        <v>24</v>
      </c>
      <c r="C1169" s="2">
        <v>24.6</v>
      </c>
      <c r="D1169" s="5">
        <v>2</v>
      </c>
      <c r="E1169" s="7" t="s">
        <v>1</v>
      </c>
      <c r="F1169" t="s">
        <v>20</v>
      </c>
      <c r="G1169" s="16">
        <v>4529.4769999999999</v>
      </c>
      <c r="H1169" s="2"/>
    </row>
    <row r="1170" spans="1:8" ht="15" x14ac:dyDescent="0.25">
      <c r="A1170">
        <v>32</v>
      </c>
      <c r="B1170" t="s">
        <v>25</v>
      </c>
      <c r="C1170" s="2">
        <v>35.200000000000003</v>
      </c>
      <c r="D1170" s="5">
        <v>2</v>
      </c>
      <c r="E1170" s="7" t="s">
        <v>1</v>
      </c>
      <c r="F1170" t="s">
        <v>20</v>
      </c>
      <c r="G1170" s="16">
        <v>4670.6400000000003</v>
      </c>
      <c r="H1170" s="2"/>
    </row>
    <row r="1171" spans="1:8" ht="15" x14ac:dyDescent="0.25">
      <c r="A1171">
        <v>37</v>
      </c>
      <c r="B1171" t="s">
        <v>24</v>
      </c>
      <c r="C1171" s="2">
        <v>34.104999999999997</v>
      </c>
      <c r="D1171" s="5">
        <v>1</v>
      </c>
      <c r="E1171" s="7" t="s">
        <v>1</v>
      </c>
      <c r="F1171" t="s">
        <v>22</v>
      </c>
      <c r="G1171" s="16">
        <v>6112.3529500000004</v>
      </c>
      <c r="H1171" s="2"/>
    </row>
    <row r="1172" spans="1:8" ht="15" x14ac:dyDescent="0.25">
      <c r="A1172">
        <v>18</v>
      </c>
      <c r="B1172" t="s">
        <v>25</v>
      </c>
      <c r="C1172" s="2">
        <v>27.36</v>
      </c>
      <c r="D1172" s="5">
        <v>1</v>
      </c>
      <c r="E1172" s="7" t="s">
        <v>0</v>
      </c>
      <c r="F1172" t="s">
        <v>23</v>
      </c>
      <c r="G1172" s="16">
        <v>17178.682400000002</v>
      </c>
      <c r="H1172" s="2"/>
    </row>
    <row r="1173" spans="1:8" ht="15" x14ac:dyDescent="0.25">
      <c r="A1173">
        <v>43</v>
      </c>
      <c r="B1173" t="s">
        <v>24</v>
      </c>
      <c r="C1173" s="2">
        <v>26.7</v>
      </c>
      <c r="D1173" s="5">
        <v>2</v>
      </c>
      <c r="E1173" s="7" t="s">
        <v>0</v>
      </c>
      <c r="F1173" t="s">
        <v>20</v>
      </c>
      <c r="G1173" s="16">
        <v>22478.6</v>
      </c>
      <c r="H1173" s="2"/>
    </row>
    <row r="1174" spans="1:8" ht="15" x14ac:dyDescent="0.25">
      <c r="A1174">
        <v>56</v>
      </c>
      <c r="B1174" t="s">
        <v>24</v>
      </c>
      <c r="C1174" s="2">
        <v>41.91</v>
      </c>
      <c r="D1174" s="5">
        <v>0</v>
      </c>
      <c r="E1174" s="7" t="s">
        <v>1</v>
      </c>
      <c r="F1174" t="s">
        <v>21</v>
      </c>
      <c r="G1174" s="16">
        <v>11093.6229</v>
      </c>
      <c r="H1174" s="2"/>
    </row>
    <row r="1175" spans="1:8" ht="15" x14ac:dyDescent="0.25">
      <c r="A1175">
        <v>38</v>
      </c>
      <c r="B1175" t="s">
        <v>25</v>
      </c>
      <c r="C1175" s="2">
        <v>29.26</v>
      </c>
      <c r="D1175" s="5">
        <v>2</v>
      </c>
      <c r="E1175" s="7" t="s">
        <v>1</v>
      </c>
      <c r="F1175" t="s">
        <v>22</v>
      </c>
      <c r="G1175" s="16">
        <v>6457.8433999999997</v>
      </c>
      <c r="H1175" s="2"/>
    </row>
    <row r="1176" spans="1:8" ht="15" x14ac:dyDescent="0.25">
      <c r="A1176">
        <v>29</v>
      </c>
      <c r="B1176" t="s">
        <v>25</v>
      </c>
      <c r="C1176" s="2">
        <v>32.11</v>
      </c>
      <c r="D1176" s="5">
        <v>2</v>
      </c>
      <c r="E1176" s="7" t="s">
        <v>1</v>
      </c>
      <c r="F1176" t="s">
        <v>22</v>
      </c>
      <c r="G1176" s="16">
        <v>4433.9159</v>
      </c>
      <c r="H1176" s="2"/>
    </row>
    <row r="1177" spans="1:8" ht="15" x14ac:dyDescent="0.25">
      <c r="A1177">
        <v>22</v>
      </c>
      <c r="B1177" t="s">
        <v>24</v>
      </c>
      <c r="C1177" s="2">
        <v>27.1</v>
      </c>
      <c r="D1177" s="5">
        <v>0</v>
      </c>
      <c r="E1177" s="7" t="s">
        <v>1</v>
      </c>
      <c r="F1177" t="s">
        <v>20</v>
      </c>
      <c r="G1177" s="16">
        <v>2154.3609999999999</v>
      </c>
      <c r="H1177" s="2"/>
    </row>
    <row r="1178" spans="1:8" ht="15" x14ac:dyDescent="0.25">
      <c r="A1178">
        <v>52</v>
      </c>
      <c r="B1178" t="s">
        <v>24</v>
      </c>
      <c r="C1178" s="2">
        <v>24.13</v>
      </c>
      <c r="D1178" s="5">
        <v>1</v>
      </c>
      <c r="E1178" s="7" t="s">
        <v>0</v>
      </c>
      <c r="F1178" t="s">
        <v>22</v>
      </c>
      <c r="G1178" s="16">
        <v>23887.662700000001</v>
      </c>
      <c r="H1178" s="2"/>
    </row>
    <row r="1179" spans="1:8" ht="15" x14ac:dyDescent="0.25">
      <c r="A1179">
        <v>40</v>
      </c>
      <c r="B1179" t="s">
        <v>24</v>
      </c>
      <c r="C1179" s="2">
        <v>27.4</v>
      </c>
      <c r="D1179" s="5">
        <v>1</v>
      </c>
      <c r="E1179" s="7" t="s">
        <v>1</v>
      </c>
      <c r="F1179" t="s">
        <v>20</v>
      </c>
      <c r="G1179" s="16">
        <v>6496.8860000000004</v>
      </c>
      <c r="H1179" s="2"/>
    </row>
    <row r="1180" spans="1:8" ht="15" x14ac:dyDescent="0.25">
      <c r="A1180">
        <v>23</v>
      </c>
      <c r="B1180" t="s">
        <v>24</v>
      </c>
      <c r="C1180" s="2">
        <v>34.865000000000002</v>
      </c>
      <c r="D1180" s="5">
        <v>0</v>
      </c>
      <c r="E1180" s="7" t="s">
        <v>1</v>
      </c>
      <c r="F1180" t="s">
        <v>23</v>
      </c>
      <c r="G1180" s="16">
        <v>2899.4893499999998</v>
      </c>
      <c r="H1180" s="2"/>
    </row>
    <row r="1181" spans="1:8" ht="15" x14ac:dyDescent="0.25">
      <c r="A1181">
        <v>31</v>
      </c>
      <c r="B1181" t="s">
        <v>25</v>
      </c>
      <c r="C1181" s="2">
        <v>29.81</v>
      </c>
      <c r="D1181" s="5">
        <v>0</v>
      </c>
      <c r="E1181" s="7" t="s">
        <v>0</v>
      </c>
      <c r="F1181" t="s">
        <v>21</v>
      </c>
      <c r="G1181" s="16">
        <v>19350.368900000001</v>
      </c>
      <c r="H1181" s="2"/>
    </row>
    <row r="1182" spans="1:8" ht="15" x14ac:dyDescent="0.25">
      <c r="A1182">
        <v>42</v>
      </c>
      <c r="B1182" t="s">
        <v>24</v>
      </c>
      <c r="C1182" s="2">
        <v>41.325000000000003</v>
      </c>
      <c r="D1182" s="5">
        <v>1</v>
      </c>
      <c r="E1182" s="7" t="s">
        <v>1</v>
      </c>
      <c r="F1182" t="s">
        <v>23</v>
      </c>
      <c r="G1182" s="16">
        <v>7650.7737500000003</v>
      </c>
      <c r="H1182" s="2"/>
    </row>
    <row r="1183" spans="1:8" ht="15" x14ac:dyDescent="0.25">
      <c r="A1183">
        <v>24</v>
      </c>
      <c r="B1183" t="s">
        <v>24</v>
      </c>
      <c r="C1183" s="2">
        <v>29.925000000000001</v>
      </c>
      <c r="D1183" s="5">
        <v>0</v>
      </c>
      <c r="E1183" s="7" t="s">
        <v>1</v>
      </c>
      <c r="F1183" t="s">
        <v>22</v>
      </c>
      <c r="G1183" s="16">
        <v>2850.6837500000001</v>
      </c>
      <c r="H1183" s="2"/>
    </row>
    <row r="1184" spans="1:8" ht="15" x14ac:dyDescent="0.25">
      <c r="A1184">
        <v>25</v>
      </c>
      <c r="B1184" t="s">
        <v>24</v>
      </c>
      <c r="C1184" s="2">
        <v>30.3</v>
      </c>
      <c r="D1184" s="5">
        <v>0</v>
      </c>
      <c r="E1184" s="7" t="s">
        <v>1</v>
      </c>
      <c r="F1184" t="s">
        <v>20</v>
      </c>
      <c r="G1184" s="16">
        <v>2632.9920000000002</v>
      </c>
      <c r="H1184" s="2"/>
    </row>
    <row r="1185" spans="1:8" ht="15" x14ac:dyDescent="0.25">
      <c r="A1185">
        <v>48</v>
      </c>
      <c r="B1185" t="s">
        <v>24</v>
      </c>
      <c r="C1185" s="2">
        <v>27.36</v>
      </c>
      <c r="D1185" s="5">
        <v>1</v>
      </c>
      <c r="E1185" s="7" t="s">
        <v>1</v>
      </c>
      <c r="F1185" t="s">
        <v>23</v>
      </c>
      <c r="G1185" s="16">
        <v>9447.3824000000004</v>
      </c>
      <c r="H1185" s="2"/>
    </row>
    <row r="1186" spans="1:8" ht="15" x14ac:dyDescent="0.25">
      <c r="A1186">
        <v>23</v>
      </c>
      <c r="B1186" t="s">
        <v>24</v>
      </c>
      <c r="C1186" s="2">
        <v>28.49</v>
      </c>
      <c r="D1186" s="5">
        <v>1</v>
      </c>
      <c r="E1186" s="7" t="s">
        <v>0</v>
      </c>
      <c r="F1186" t="s">
        <v>21</v>
      </c>
      <c r="G1186" s="16">
        <v>18328.238099999999</v>
      </c>
      <c r="H1186" s="2"/>
    </row>
    <row r="1187" spans="1:8" ht="15" x14ac:dyDescent="0.25">
      <c r="A1187">
        <v>45</v>
      </c>
      <c r="B1187" t="s">
        <v>25</v>
      </c>
      <c r="C1187" s="2">
        <v>23.56</v>
      </c>
      <c r="D1187" s="5">
        <v>2</v>
      </c>
      <c r="E1187" s="7" t="s">
        <v>1</v>
      </c>
      <c r="F1187" t="s">
        <v>23</v>
      </c>
      <c r="G1187" s="16">
        <v>8603.8233999999993</v>
      </c>
      <c r="H1187" s="2"/>
    </row>
    <row r="1188" spans="1:8" ht="15" x14ac:dyDescent="0.25">
      <c r="A1188">
        <v>20</v>
      </c>
      <c r="B1188" t="s">
        <v>25</v>
      </c>
      <c r="C1188" s="2">
        <v>35.625</v>
      </c>
      <c r="D1188" s="5">
        <v>3</v>
      </c>
      <c r="E1188" s="7" t="s">
        <v>0</v>
      </c>
      <c r="F1188" t="s">
        <v>22</v>
      </c>
      <c r="G1188" s="16">
        <v>37465.34375</v>
      </c>
      <c r="H1188" s="2"/>
    </row>
    <row r="1189" spans="1:8" ht="15" x14ac:dyDescent="0.25">
      <c r="A1189">
        <v>62</v>
      </c>
      <c r="B1189" t="s">
        <v>24</v>
      </c>
      <c r="C1189" s="2">
        <v>32.68</v>
      </c>
      <c r="D1189" s="5">
        <v>0</v>
      </c>
      <c r="E1189" s="7" t="s">
        <v>1</v>
      </c>
      <c r="F1189" t="s">
        <v>22</v>
      </c>
      <c r="G1189" s="16">
        <v>13844.797200000001</v>
      </c>
      <c r="H1189" s="2"/>
    </row>
    <row r="1190" spans="1:8" ht="15" x14ac:dyDescent="0.25">
      <c r="A1190">
        <v>43</v>
      </c>
      <c r="B1190" t="s">
        <v>24</v>
      </c>
      <c r="C1190" s="2">
        <v>25.27</v>
      </c>
      <c r="D1190" s="5">
        <v>1</v>
      </c>
      <c r="E1190" s="7" t="s">
        <v>0</v>
      </c>
      <c r="F1190" t="s">
        <v>23</v>
      </c>
      <c r="G1190" s="16">
        <v>21771.3423</v>
      </c>
      <c r="H1190" s="2"/>
    </row>
    <row r="1191" spans="1:8" ht="15" x14ac:dyDescent="0.25">
      <c r="A1191">
        <v>23</v>
      </c>
      <c r="B1191" t="s">
        <v>24</v>
      </c>
      <c r="C1191" s="2">
        <v>28</v>
      </c>
      <c r="D1191" s="5">
        <v>0</v>
      </c>
      <c r="E1191" s="7" t="s">
        <v>1</v>
      </c>
      <c r="F1191" t="s">
        <v>20</v>
      </c>
      <c r="G1191" s="16">
        <v>13126.677449999999</v>
      </c>
      <c r="H1191" s="2"/>
    </row>
    <row r="1192" spans="1:8" ht="15" x14ac:dyDescent="0.25">
      <c r="A1192">
        <v>31</v>
      </c>
      <c r="B1192" t="s">
        <v>24</v>
      </c>
      <c r="C1192" s="2">
        <v>32.774999999999999</v>
      </c>
      <c r="D1192" s="5">
        <v>2</v>
      </c>
      <c r="E1192" s="7" t="s">
        <v>1</v>
      </c>
      <c r="F1192" t="s">
        <v>22</v>
      </c>
      <c r="G1192" s="16">
        <v>5327.4002499999997</v>
      </c>
      <c r="H1192" s="2"/>
    </row>
    <row r="1193" spans="1:8" ht="15" x14ac:dyDescent="0.25">
      <c r="A1193">
        <v>41</v>
      </c>
      <c r="B1193" t="s">
        <v>24</v>
      </c>
      <c r="C1193" s="2">
        <v>21.754999999999999</v>
      </c>
      <c r="D1193" s="5">
        <v>1</v>
      </c>
      <c r="E1193" s="7" t="s">
        <v>1</v>
      </c>
      <c r="F1193" t="s">
        <v>23</v>
      </c>
      <c r="G1193" s="16">
        <v>13725.47184</v>
      </c>
      <c r="H1193" s="2"/>
    </row>
    <row r="1194" spans="1:8" ht="15" x14ac:dyDescent="0.25">
      <c r="A1194">
        <v>58</v>
      </c>
      <c r="B1194" t="s">
        <v>24</v>
      </c>
      <c r="C1194" s="2">
        <v>32.395000000000003</v>
      </c>
      <c r="D1194" s="5">
        <v>1</v>
      </c>
      <c r="E1194" s="7" t="s">
        <v>1</v>
      </c>
      <c r="F1194" t="s">
        <v>23</v>
      </c>
      <c r="G1194" s="16">
        <v>13019.161050000001</v>
      </c>
      <c r="H1194" s="2"/>
    </row>
    <row r="1195" spans="1:8" ht="15" x14ac:dyDescent="0.25">
      <c r="A1195">
        <v>48</v>
      </c>
      <c r="B1195" t="s">
        <v>24</v>
      </c>
      <c r="C1195" s="2">
        <v>36.575000000000003</v>
      </c>
      <c r="D1195" s="5">
        <v>0</v>
      </c>
      <c r="E1195" s="7" t="s">
        <v>1</v>
      </c>
      <c r="F1195" t="s">
        <v>22</v>
      </c>
      <c r="G1195" s="16">
        <v>8671.1912499999999</v>
      </c>
      <c r="H1195" s="2"/>
    </row>
    <row r="1196" spans="1:8" ht="15" x14ac:dyDescent="0.25">
      <c r="A1196">
        <v>31</v>
      </c>
      <c r="B1196" t="s">
        <v>24</v>
      </c>
      <c r="C1196" s="2">
        <v>21.754999999999999</v>
      </c>
      <c r="D1196" s="5">
        <v>0</v>
      </c>
      <c r="E1196" s="7" t="s">
        <v>1</v>
      </c>
      <c r="F1196" t="s">
        <v>22</v>
      </c>
      <c r="G1196" s="16">
        <v>4134.0824499999999</v>
      </c>
      <c r="H1196" s="2"/>
    </row>
    <row r="1197" spans="1:8" ht="15" x14ac:dyDescent="0.25">
      <c r="A1197">
        <v>19</v>
      </c>
      <c r="B1197" t="s">
        <v>24</v>
      </c>
      <c r="C1197" s="2">
        <v>27.93</v>
      </c>
      <c r="D1197" s="5">
        <v>3</v>
      </c>
      <c r="E1197" s="7" t="s">
        <v>1</v>
      </c>
      <c r="F1197" t="s">
        <v>22</v>
      </c>
      <c r="G1197" s="16">
        <v>18838.703659999999</v>
      </c>
      <c r="H1197" s="2"/>
    </row>
    <row r="1198" spans="1:8" ht="15" x14ac:dyDescent="0.25">
      <c r="A1198">
        <v>19</v>
      </c>
      <c r="B1198" t="s">
        <v>24</v>
      </c>
      <c r="C1198" s="2">
        <v>30.02</v>
      </c>
      <c r="D1198" s="5">
        <v>0</v>
      </c>
      <c r="E1198" s="7" t="s">
        <v>0</v>
      </c>
      <c r="F1198" t="s">
        <v>22</v>
      </c>
      <c r="G1198" s="16">
        <v>33307.550799999997</v>
      </c>
      <c r="H1198" s="2"/>
    </row>
    <row r="1199" spans="1:8" ht="15" x14ac:dyDescent="0.25">
      <c r="A1199">
        <v>41</v>
      </c>
      <c r="B1199" t="s">
        <v>25</v>
      </c>
      <c r="C1199" s="2">
        <v>33.549999999999997</v>
      </c>
      <c r="D1199" s="5">
        <v>0</v>
      </c>
      <c r="E1199" s="7" t="s">
        <v>1</v>
      </c>
      <c r="F1199" t="s">
        <v>21</v>
      </c>
      <c r="G1199" s="16">
        <v>5699.8374999999996</v>
      </c>
      <c r="H1199" s="2"/>
    </row>
    <row r="1200" spans="1:8" ht="15" x14ac:dyDescent="0.25">
      <c r="A1200">
        <v>40</v>
      </c>
      <c r="B1200" t="s">
        <v>25</v>
      </c>
      <c r="C1200" s="2">
        <v>29.355</v>
      </c>
      <c r="D1200" s="5">
        <v>1</v>
      </c>
      <c r="E1200" s="7" t="s">
        <v>1</v>
      </c>
      <c r="F1200" t="s">
        <v>22</v>
      </c>
      <c r="G1200" s="16">
        <v>6393.6034499999996</v>
      </c>
      <c r="H1200" s="2"/>
    </row>
    <row r="1201" spans="1:8" ht="15" x14ac:dyDescent="0.25">
      <c r="A1201">
        <v>31</v>
      </c>
      <c r="B1201" t="s">
        <v>24</v>
      </c>
      <c r="C1201" s="2">
        <v>25.8</v>
      </c>
      <c r="D1201" s="5">
        <v>2</v>
      </c>
      <c r="E1201" s="7" t="s">
        <v>1</v>
      </c>
      <c r="F1201" t="s">
        <v>20</v>
      </c>
      <c r="G1201" s="16">
        <v>4934.7049999999999</v>
      </c>
      <c r="H1201" s="2"/>
    </row>
    <row r="1202" spans="1:8" ht="15" x14ac:dyDescent="0.25">
      <c r="A1202">
        <v>37</v>
      </c>
      <c r="B1202" t="s">
        <v>25</v>
      </c>
      <c r="C1202" s="2">
        <v>24.32</v>
      </c>
      <c r="D1202" s="5">
        <v>2</v>
      </c>
      <c r="E1202" s="7" t="s">
        <v>1</v>
      </c>
      <c r="F1202" t="s">
        <v>22</v>
      </c>
      <c r="G1202" s="16">
        <v>6198.7518</v>
      </c>
      <c r="H1202" s="2"/>
    </row>
    <row r="1203" spans="1:8" ht="15" x14ac:dyDescent="0.25">
      <c r="A1203">
        <v>46</v>
      </c>
      <c r="B1203" t="s">
        <v>25</v>
      </c>
      <c r="C1203" s="2">
        <v>40.375</v>
      </c>
      <c r="D1203" s="5">
        <v>2</v>
      </c>
      <c r="E1203" s="7" t="s">
        <v>1</v>
      </c>
      <c r="F1203" t="s">
        <v>22</v>
      </c>
      <c r="G1203" s="16">
        <v>8733.2292500000003</v>
      </c>
      <c r="H1203" s="2"/>
    </row>
    <row r="1204" spans="1:8" ht="15" x14ac:dyDescent="0.25">
      <c r="A1204">
        <v>22</v>
      </c>
      <c r="B1204" t="s">
        <v>25</v>
      </c>
      <c r="C1204" s="2">
        <v>32.11</v>
      </c>
      <c r="D1204" s="5">
        <v>0</v>
      </c>
      <c r="E1204" s="7" t="s">
        <v>1</v>
      </c>
      <c r="F1204" t="s">
        <v>22</v>
      </c>
      <c r="G1204" s="16">
        <v>2055.3249000000001</v>
      </c>
      <c r="H1204" s="2"/>
    </row>
    <row r="1205" spans="1:8" ht="15" x14ac:dyDescent="0.25">
      <c r="A1205">
        <v>51</v>
      </c>
      <c r="B1205" t="s">
        <v>25</v>
      </c>
      <c r="C1205" s="2">
        <v>32.299999999999997</v>
      </c>
      <c r="D1205" s="5">
        <v>1</v>
      </c>
      <c r="E1205" s="7" t="s">
        <v>1</v>
      </c>
      <c r="F1205" t="s">
        <v>23</v>
      </c>
      <c r="G1205" s="16">
        <v>9964.06</v>
      </c>
      <c r="H1205" s="2"/>
    </row>
    <row r="1206" spans="1:8" ht="15" x14ac:dyDescent="0.25">
      <c r="A1206">
        <v>18</v>
      </c>
      <c r="B1206" t="s">
        <v>24</v>
      </c>
      <c r="C1206" s="2">
        <v>27.28</v>
      </c>
      <c r="D1206" s="5">
        <v>3</v>
      </c>
      <c r="E1206" s="7" t="s">
        <v>0</v>
      </c>
      <c r="F1206" t="s">
        <v>21</v>
      </c>
      <c r="G1206" s="16">
        <v>18223.4512</v>
      </c>
      <c r="H1206" s="2"/>
    </row>
    <row r="1207" spans="1:8" ht="15" x14ac:dyDescent="0.25">
      <c r="A1207">
        <v>35</v>
      </c>
      <c r="B1207" t="s">
        <v>25</v>
      </c>
      <c r="C1207" s="2">
        <v>17.86</v>
      </c>
      <c r="D1207" s="5">
        <v>1</v>
      </c>
      <c r="E1207" s="7" t="s">
        <v>1</v>
      </c>
      <c r="F1207" t="s">
        <v>22</v>
      </c>
      <c r="G1207" s="16">
        <v>5116.5003999999999</v>
      </c>
      <c r="H1207" s="2"/>
    </row>
    <row r="1208" spans="1:8" ht="15" x14ac:dyDescent="0.25">
      <c r="A1208">
        <v>59</v>
      </c>
      <c r="B1208" t="s">
        <v>24</v>
      </c>
      <c r="C1208" s="2">
        <v>34.799999999999997</v>
      </c>
      <c r="D1208" s="5">
        <v>2</v>
      </c>
      <c r="E1208" s="7" t="s">
        <v>1</v>
      </c>
      <c r="F1208" t="s">
        <v>20</v>
      </c>
      <c r="G1208" s="16">
        <v>36910.608030000003</v>
      </c>
      <c r="H1208" s="2"/>
    </row>
    <row r="1209" spans="1:8" ht="15" x14ac:dyDescent="0.25">
      <c r="A1209">
        <v>36</v>
      </c>
      <c r="B1209" t="s">
        <v>25</v>
      </c>
      <c r="C1209" s="2">
        <v>33.4</v>
      </c>
      <c r="D1209" s="5">
        <v>2</v>
      </c>
      <c r="E1209" s="7" t="s">
        <v>0</v>
      </c>
      <c r="F1209" t="s">
        <v>20</v>
      </c>
      <c r="G1209" s="16">
        <v>38415.474000000002</v>
      </c>
      <c r="H1209" s="2"/>
    </row>
    <row r="1210" spans="1:8" ht="15" x14ac:dyDescent="0.25">
      <c r="A1210">
        <v>37</v>
      </c>
      <c r="B1210" t="s">
        <v>24</v>
      </c>
      <c r="C1210" s="2">
        <v>25.555</v>
      </c>
      <c r="D1210" s="5">
        <v>1</v>
      </c>
      <c r="E1210" s="7" t="s">
        <v>0</v>
      </c>
      <c r="F1210" t="s">
        <v>23</v>
      </c>
      <c r="G1210" s="16">
        <v>20296.863450000001</v>
      </c>
      <c r="H1210" s="2"/>
    </row>
    <row r="1211" spans="1:8" ht="15" x14ac:dyDescent="0.25">
      <c r="A1211">
        <v>59</v>
      </c>
      <c r="B1211" t="s">
        <v>25</v>
      </c>
      <c r="C1211" s="2">
        <v>37.1</v>
      </c>
      <c r="D1211" s="5">
        <v>1</v>
      </c>
      <c r="E1211" s="7" t="s">
        <v>1</v>
      </c>
      <c r="F1211" t="s">
        <v>20</v>
      </c>
      <c r="G1211" s="16">
        <v>12347.172</v>
      </c>
      <c r="H1211" s="2"/>
    </row>
    <row r="1212" spans="1:8" ht="15" x14ac:dyDescent="0.25">
      <c r="A1212">
        <v>36</v>
      </c>
      <c r="B1212" t="s">
        <v>25</v>
      </c>
      <c r="C1212" s="2">
        <v>30.875</v>
      </c>
      <c r="D1212" s="5">
        <v>1</v>
      </c>
      <c r="E1212" s="7" t="s">
        <v>1</v>
      </c>
      <c r="F1212" t="s">
        <v>22</v>
      </c>
      <c r="G1212" s="16">
        <v>5373.3642499999996</v>
      </c>
      <c r="H1212" s="2"/>
    </row>
    <row r="1213" spans="1:8" ht="15" x14ac:dyDescent="0.25">
      <c r="A1213">
        <v>39</v>
      </c>
      <c r="B1213" t="s">
        <v>25</v>
      </c>
      <c r="C1213" s="2">
        <v>34.1</v>
      </c>
      <c r="D1213" s="5">
        <v>2</v>
      </c>
      <c r="E1213" s="7" t="s">
        <v>1</v>
      </c>
      <c r="F1213" t="s">
        <v>21</v>
      </c>
      <c r="G1213" s="16">
        <v>23563.016179999999</v>
      </c>
      <c r="H1213" s="2"/>
    </row>
    <row r="1214" spans="1:8" ht="15" x14ac:dyDescent="0.25">
      <c r="A1214">
        <v>18</v>
      </c>
      <c r="B1214" t="s">
        <v>25</v>
      </c>
      <c r="C1214" s="2">
        <v>21.47</v>
      </c>
      <c r="D1214" s="5">
        <v>0</v>
      </c>
      <c r="E1214" s="7" t="s">
        <v>1</v>
      </c>
      <c r="F1214" t="s">
        <v>23</v>
      </c>
      <c r="G1214" s="16">
        <v>1702.4553000000001</v>
      </c>
      <c r="H1214" s="2"/>
    </row>
    <row r="1215" spans="1:8" ht="15" x14ac:dyDescent="0.25">
      <c r="A1215">
        <v>52</v>
      </c>
      <c r="B1215" t="s">
        <v>24</v>
      </c>
      <c r="C1215" s="2">
        <v>33.299999999999997</v>
      </c>
      <c r="D1215" s="5">
        <v>2</v>
      </c>
      <c r="E1215" s="7" t="s">
        <v>1</v>
      </c>
      <c r="F1215" t="s">
        <v>20</v>
      </c>
      <c r="G1215" s="16">
        <v>10806.839</v>
      </c>
      <c r="H1215" s="2"/>
    </row>
    <row r="1216" spans="1:8" ht="15" x14ac:dyDescent="0.25">
      <c r="A1216">
        <v>27</v>
      </c>
      <c r="B1216" t="s">
        <v>24</v>
      </c>
      <c r="C1216" s="2">
        <v>31.254999999999999</v>
      </c>
      <c r="D1216" s="5">
        <v>1</v>
      </c>
      <c r="E1216" s="7" t="s">
        <v>1</v>
      </c>
      <c r="F1216" t="s">
        <v>22</v>
      </c>
      <c r="G1216" s="16">
        <v>3956.0714499999999</v>
      </c>
      <c r="H1216" s="2"/>
    </row>
    <row r="1217" spans="1:8" ht="15" x14ac:dyDescent="0.25">
      <c r="A1217">
        <v>18</v>
      </c>
      <c r="B1217" t="s">
        <v>25</v>
      </c>
      <c r="C1217" s="2">
        <v>39.14</v>
      </c>
      <c r="D1217" s="5">
        <v>0</v>
      </c>
      <c r="E1217" s="7" t="s">
        <v>1</v>
      </c>
      <c r="F1217" t="s">
        <v>23</v>
      </c>
      <c r="G1217" s="16">
        <v>12890.057650000001</v>
      </c>
      <c r="H1217" s="2"/>
    </row>
    <row r="1218" spans="1:8" ht="15" x14ac:dyDescent="0.25">
      <c r="A1218">
        <v>40</v>
      </c>
      <c r="B1218" t="s">
        <v>25</v>
      </c>
      <c r="C1218" s="2">
        <v>25.08</v>
      </c>
      <c r="D1218" s="5">
        <v>0</v>
      </c>
      <c r="E1218" s="7" t="s">
        <v>1</v>
      </c>
      <c r="F1218" t="s">
        <v>21</v>
      </c>
      <c r="G1218" s="16">
        <v>5415.6611999999996</v>
      </c>
      <c r="H1218" s="2"/>
    </row>
    <row r="1219" spans="1:8" ht="15" x14ac:dyDescent="0.25">
      <c r="A1219">
        <v>29</v>
      </c>
      <c r="B1219" t="s">
        <v>25</v>
      </c>
      <c r="C1219" s="2">
        <v>37.29</v>
      </c>
      <c r="D1219" s="5">
        <v>2</v>
      </c>
      <c r="E1219" s="7" t="s">
        <v>1</v>
      </c>
      <c r="F1219" t="s">
        <v>21</v>
      </c>
      <c r="G1219" s="16">
        <v>4058.1161000000002</v>
      </c>
      <c r="H1219" s="2"/>
    </row>
    <row r="1220" spans="1:8" ht="15" x14ac:dyDescent="0.25">
      <c r="A1220">
        <v>46</v>
      </c>
      <c r="B1220" t="s">
        <v>24</v>
      </c>
      <c r="C1220" s="2">
        <v>34.6</v>
      </c>
      <c r="D1220" s="5">
        <v>1</v>
      </c>
      <c r="E1220" s="7" t="s">
        <v>0</v>
      </c>
      <c r="F1220" t="s">
        <v>20</v>
      </c>
      <c r="G1220" s="16">
        <v>41661.601999999999</v>
      </c>
      <c r="H1220" s="2"/>
    </row>
    <row r="1221" spans="1:8" ht="15" x14ac:dyDescent="0.25">
      <c r="A1221">
        <v>38</v>
      </c>
      <c r="B1221" t="s">
        <v>24</v>
      </c>
      <c r="C1221" s="2">
        <v>30.21</v>
      </c>
      <c r="D1221" s="5">
        <v>3</v>
      </c>
      <c r="E1221" s="7" t="s">
        <v>1</v>
      </c>
      <c r="F1221" t="s">
        <v>22</v>
      </c>
      <c r="G1221" s="16">
        <v>7537.1638999999996</v>
      </c>
      <c r="H1221" s="2"/>
    </row>
    <row r="1222" spans="1:8" ht="15" x14ac:dyDescent="0.25">
      <c r="A1222">
        <v>30</v>
      </c>
      <c r="B1222" t="s">
        <v>24</v>
      </c>
      <c r="C1222" s="2">
        <v>21.945</v>
      </c>
      <c r="D1222" s="5">
        <v>1</v>
      </c>
      <c r="E1222" s="7" t="s">
        <v>1</v>
      </c>
      <c r="F1222" t="s">
        <v>23</v>
      </c>
      <c r="G1222" s="16">
        <v>4718.2035500000002</v>
      </c>
      <c r="H1222" s="2"/>
    </row>
    <row r="1223" spans="1:8" ht="15" x14ac:dyDescent="0.25">
      <c r="A1223">
        <v>40</v>
      </c>
      <c r="B1223" t="s">
        <v>25</v>
      </c>
      <c r="C1223" s="2">
        <v>24.97</v>
      </c>
      <c r="D1223" s="5">
        <v>2</v>
      </c>
      <c r="E1223" s="7" t="s">
        <v>1</v>
      </c>
      <c r="F1223" t="s">
        <v>21</v>
      </c>
      <c r="G1223" s="16">
        <v>6593.5083000000004</v>
      </c>
      <c r="H1223" s="2"/>
    </row>
    <row r="1224" spans="1:8" ht="15" x14ac:dyDescent="0.25">
      <c r="A1224">
        <v>50</v>
      </c>
      <c r="B1224" t="s">
        <v>25</v>
      </c>
      <c r="C1224" s="2">
        <v>25.3</v>
      </c>
      <c r="D1224" s="5">
        <v>0</v>
      </c>
      <c r="E1224" s="7" t="s">
        <v>1</v>
      </c>
      <c r="F1224" t="s">
        <v>21</v>
      </c>
      <c r="G1224" s="16">
        <v>8442.6669999999995</v>
      </c>
      <c r="H1224" s="2"/>
    </row>
    <row r="1225" spans="1:8" ht="15" x14ac:dyDescent="0.25">
      <c r="A1225">
        <v>20</v>
      </c>
      <c r="B1225" t="s">
        <v>24</v>
      </c>
      <c r="C1225" s="2">
        <v>24.42</v>
      </c>
      <c r="D1225" s="5">
        <v>0</v>
      </c>
      <c r="E1225" s="7" t="s">
        <v>0</v>
      </c>
      <c r="F1225" t="s">
        <v>21</v>
      </c>
      <c r="G1225" s="16">
        <v>26125.674770000001</v>
      </c>
      <c r="H1225" s="2"/>
    </row>
    <row r="1226" spans="1:8" ht="15" x14ac:dyDescent="0.25">
      <c r="A1226">
        <v>41</v>
      </c>
      <c r="B1226" t="s">
        <v>25</v>
      </c>
      <c r="C1226" s="2">
        <v>23.94</v>
      </c>
      <c r="D1226" s="5">
        <v>1</v>
      </c>
      <c r="E1226" s="7" t="s">
        <v>1</v>
      </c>
      <c r="F1226" t="s">
        <v>23</v>
      </c>
      <c r="G1226" s="16">
        <v>6858.4795999999997</v>
      </c>
      <c r="H1226" s="2"/>
    </row>
    <row r="1227" spans="1:8" ht="15" x14ac:dyDescent="0.25">
      <c r="A1227">
        <v>33</v>
      </c>
      <c r="B1227" t="s">
        <v>24</v>
      </c>
      <c r="C1227" s="2">
        <v>39.82</v>
      </c>
      <c r="D1227" s="5">
        <v>1</v>
      </c>
      <c r="E1227" s="7" t="s">
        <v>1</v>
      </c>
      <c r="F1227" t="s">
        <v>21</v>
      </c>
      <c r="G1227" s="16">
        <v>4795.6567999999997</v>
      </c>
      <c r="H1227" s="2"/>
    </row>
    <row r="1228" spans="1:8" ht="15" x14ac:dyDescent="0.25">
      <c r="A1228">
        <v>38</v>
      </c>
      <c r="B1228" t="s">
        <v>25</v>
      </c>
      <c r="C1228" s="2">
        <v>16.815000000000001</v>
      </c>
      <c r="D1228" s="5">
        <v>2</v>
      </c>
      <c r="E1228" s="7" t="s">
        <v>1</v>
      </c>
      <c r="F1228" t="s">
        <v>23</v>
      </c>
      <c r="G1228" s="16">
        <v>6640.5448500000002</v>
      </c>
      <c r="H1228" s="2"/>
    </row>
    <row r="1229" spans="1:8" ht="15" x14ac:dyDescent="0.25">
      <c r="A1229">
        <v>42</v>
      </c>
      <c r="B1229" t="s">
        <v>25</v>
      </c>
      <c r="C1229" s="2">
        <v>37.18</v>
      </c>
      <c r="D1229" s="5">
        <v>2</v>
      </c>
      <c r="E1229" s="7" t="s">
        <v>1</v>
      </c>
      <c r="F1229" t="s">
        <v>21</v>
      </c>
      <c r="G1229" s="16">
        <v>7162.0122000000001</v>
      </c>
      <c r="H1229" s="2"/>
    </row>
    <row r="1230" spans="1:8" ht="15" x14ac:dyDescent="0.25">
      <c r="A1230">
        <v>56</v>
      </c>
      <c r="B1230" t="s">
        <v>25</v>
      </c>
      <c r="C1230" s="2">
        <v>34.43</v>
      </c>
      <c r="D1230" s="5">
        <v>0</v>
      </c>
      <c r="E1230" s="7" t="s">
        <v>1</v>
      </c>
      <c r="F1230" t="s">
        <v>21</v>
      </c>
      <c r="G1230" s="16">
        <v>10594.225700000001</v>
      </c>
      <c r="H1230" s="2"/>
    </row>
    <row r="1231" spans="1:8" ht="15" x14ac:dyDescent="0.25">
      <c r="A1231">
        <v>58</v>
      </c>
      <c r="B1231" t="s">
        <v>25</v>
      </c>
      <c r="C1231" s="2">
        <v>30.305</v>
      </c>
      <c r="D1231" s="5">
        <v>0</v>
      </c>
      <c r="E1231" s="7" t="s">
        <v>1</v>
      </c>
      <c r="F1231" t="s">
        <v>23</v>
      </c>
      <c r="G1231" s="16">
        <v>11938.255950000001</v>
      </c>
      <c r="H1231" s="2"/>
    </row>
    <row r="1232" spans="1:8" ht="15" x14ac:dyDescent="0.25">
      <c r="A1232">
        <v>52</v>
      </c>
      <c r="B1232" t="s">
        <v>25</v>
      </c>
      <c r="C1232" s="2">
        <v>34.484999999999999</v>
      </c>
      <c r="D1232" s="5">
        <v>3</v>
      </c>
      <c r="E1232" s="7" t="s">
        <v>0</v>
      </c>
      <c r="F1232" t="s">
        <v>22</v>
      </c>
      <c r="G1232" s="16">
        <v>60021.398970000002</v>
      </c>
      <c r="H1232" s="2"/>
    </row>
    <row r="1233" spans="1:8" ht="15" x14ac:dyDescent="0.25">
      <c r="A1233">
        <v>20</v>
      </c>
      <c r="B1233" t="s">
        <v>24</v>
      </c>
      <c r="C1233" s="2">
        <v>21.8</v>
      </c>
      <c r="D1233" s="5">
        <v>0</v>
      </c>
      <c r="E1233" s="7" t="s">
        <v>0</v>
      </c>
      <c r="F1233" t="s">
        <v>20</v>
      </c>
      <c r="G1233" s="16">
        <v>20167.336029999999</v>
      </c>
      <c r="H1233" s="2"/>
    </row>
    <row r="1234" spans="1:8" ht="15" x14ac:dyDescent="0.25">
      <c r="A1234">
        <v>54</v>
      </c>
      <c r="B1234" t="s">
        <v>24</v>
      </c>
      <c r="C1234" s="2">
        <v>24.605</v>
      </c>
      <c r="D1234" s="5">
        <v>3</v>
      </c>
      <c r="E1234" s="7" t="s">
        <v>1</v>
      </c>
      <c r="F1234" t="s">
        <v>22</v>
      </c>
      <c r="G1234" s="16">
        <v>12479.70895</v>
      </c>
      <c r="H1234" s="2"/>
    </row>
    <row r="1235" spans="1:8" ht="15" x14ac:dyDescent="0.25">
      <c r="A1235">
        <v>58</v>
      </c>
      <c r="B1235" t="s">
        <v>25</v>
      </c>
      <c r="C1235" s="2">
        <v>23.3</v>
      </c>
      <c r="D1235" s="5">
        <v>0</v>
      </c>
      <c r="E1235" s="7" t="s">
        <v>1</v>
      </c>
      <c r="F1235" t="s">
        <v>20</v>
      </c>
      <c r="G1235" s="16">
        <v>11345.519</v>
      </c>
      <c r="H1235" s="2"/>
    </row>
    <row r="1236" spans="1:8" ht="15" x14ac:dyDescent="0.25">
      <c r="A1236">
        <v>45</v>
      </c>
      <c r="B1236" t="s">
        <v>24</v>
      </c>
      <c r="C1236" s="2">
        <v>27.83</v>
      </c>
      <c r="D1236" s="5">
        <v>2</v>
      </c>
      <c r="E1236" s="7" t="s">
        <v>1</v>
      </c>
      <c r="F1236" t="s">
        <v>21</v>
      </c>
      <c r="G1236" s="16">
        <v>8515.7587000000003</v>
      </c>
      <c r="H1236" s="2"/>
    </row>
    <row r="1237" spans="1:8" ht="15" x14ac:dyDescent="0.25">
      <c r="A1237">
        <v>26</v>
      </c>
      <c r="B1237" t="s">
        <v>25</v>
      </c>
      <c r="C1237" s="2">
        <v>31.065000000000001</v>
      </c>
      <c r="D1237" s="5">
        <v>0</v>
      </c>
      <c r="E1237" s="7" t="s">
        <v>1</v>
      </c>
      <c r="F1237" t="s">
        <v>22</v>
      </c>
      <c r="G1237" s="16">
        <v>2699.56835</v>
      </c>
      <c r="H1237" s="2"/>
    </row>
    <row r="1238" spans="1:8" ht="15" x14ac:dyDescent="0.25">
      <c r="A1238">
        <v>63</v>
      </c>
      <c r="B1238" t="s">
        <v>24</v>
      </c>
      <c r="C1238" s="2">
        <v>21.66</v>
      </c>
      <c r="D1238" s="5">
        <v>0</v>
      </c>
      <c r="E1238" s="7" t="s">
        <v>1</v>
      </c>
      <c r="F1238" t="s">
        <v>23</v>
      </c>
      <c r="G1238" s="16">
        <v>14449.8544</v>
      </c>
      <c r="H1238" s="2"/>
    </row>
    <row r="1239" spans="1:8" ht="15" x14ac:dyDescent="0.25">
      <c r="A1239">
        <v>58</v>
      </c>
      <c r="B1239" t="s">
        <v>24</v>
      </c>
      <c r="C1239" s="2">
        <v>28.215</v>
      </c>
      <c r="D1239" s="5">
        <v>0</v>
      </c>
      <c r="E1239" s="7" t="s">
        <v>1</v>
      </c>
      <c r="F1239" t="s">
        <v>22</v>
      </c>
      <c r="G1239" s="16">
        <v>12224.350850000001</v>
      </c>
      <c r="H1239" s="2"/>
    </row>
    <row r="1240" spans="1:8" ht="15" x14ac:dyDescent="0.25">
      <c r="A1240">
        <v>37</v>
      </c>
      <c r="B1240" t="s">
        <v>25</v>
      </c>
      <c r="C1240" s="2">
        <v>22.704999999999998</v>
      </c>
      <c r="D1240" s="5">
        <v>3</v>
      </c>
      <c r="E1240" s="7" t="s">
        <v>1</v>
      </c>
      <c r="F1240" t="s">
        <v>23</v>
      </c>
      <c r="G1240" s="16">
        <v>6985.50695</v>
      </c>
      <c r="H1240" s="2"/>
    </row>
    <row r="1241" spans="1:8" ht="15" x14ac:dyDescent="0.25">
      <c r="A1241">
        <v>25</v>
      </c>
      <c r="B1241" t="s">
        <v>24</v>
      </c>
      <c r="C1241" s="2">
        <v>42.13</v>
      </c>
      <c r="D1241" s="5">
        <v>1</v>
      </c>
      <c r="E1241" s="7" t="s">
        <v>1</v>
      </c>
      <c r="F1241" t="s">
        <v>21</v>
      </c>
      <c r="G1241" s="16">
        <v>3238.4357</v>
      </c>
      <c r="H1241" s="2"/>
    </row>
    <row r="1242" spans="1:8" ht="15" x14ac:dyDescent="0.25">
      <c r="A1242">
        <v>52</v>
      </c>
      <c r="B1242" t="s">
        <v>25</v>
      </c>
      <c r="C1242" s="2">
        <v>41.8</v>
      </c>
      <c r="D1242" s="5">
        <v>2</v>
      </c>
      <c r="E1242" s="7" t="s">
        <v>0</v>
      </c>
      <c r="F1242" t="s">
        <v>21</v>
      </c>
      <c r="G1242" s="16">
        <v>47269.853999999999</v>
      </c>
      <c r="H1242" s="2"/>
    </row>
    <row r="1243" spans="1:8" ht="15" x14ac:dyDescent="0.25">
      <c r="A1243">
        <v>64</v>
      </c>
      <c r="B1243" t="s">
        <v>25</v>
      </c>
      <c r="C1243" s="2">
        <v>36.96</v>
      </c>
      <c r="D1243" s="5">
        <v>2</v>
      </c>
      <c r="E1243" s="7" t="s">
        <v>0</v>
      </c>
      <c r="F1243" t="s">
        <v>21</v>
      </c>
      <c r="G1243" s="16">
        <v>49577.662400000001</v>
      </c>
      <c r="H1243" s="2"/>
    </row>
    <row r="1244" spans="1:8" ht="15" x14ac:dyDescent="0.25">
      <c r="A1244">
        <v>22</v>
      </c>
      <c r="B1244" t="s">
        <v>24</v>
      </c>
      <c r="C1244" s="2">
        <v>21.28</v>
      </c>
      <c r="D1244" s="5">
        <v>3</v>
      </c>
      <c r="E1244" s="7" t="s">
        <v>1</v>
      </c>
      <c r="F1244" t="s">
        <v>22</v>
      </c>
      <c r="G1244" s="16">
        <v>4296.2712000000001</v>
      </c>
      <c r="H1244" s="2"/>
    </row>
    <row r="1245" spans="1:8" ht="15" x14ac:dyDescent="0.25">
      <c r="A1245">
        <v>28</v>
      </c>
      <c r="B1245" t="s">
        <v>24</v>
      </c>
      <c r="C1245" s="2">
        <v>33.11</v>
      </c>
      <c r="D1245" s="5">
        <v>0</v>
      </c>
      <c r="E1245" s="7" t="s">
        <v>1</v>
      </c>
      <c r="F1245" t="s">
        <v>21</v>
      </c>
      <c r="G1245" s="16">
        <v>3171.6149</v>
      </c>
      <c r="H1245" s="2"/>
    </row>
    <row r="1246" spans="1:8" ht="15" x14ac:dyDescent="0.25">
      <c r="A1246">
        <v>18</v>
      </c>
      <c r="B1246" t="s">
        <v>25</v>
      </c>
      <c r="C1246" s="2">
        <v>33.33</v>
      </c>
      <c r="D1246" s="5">
        <v>0</v>
      </c>
      <c r="E1246" s="7" t="s">
        <v>1</v>
      </c>
      <c r="F1246" t="s">
        <v>21</v>
      </c>
      <c r="G1246" s="16">
        <v>1135.9407000000001</v>
      </c>
      <c r="H1246" s="2"/>
    </row>
    <row r="1247" spans="1:8" ht="15" x14ac:dyDescent="0.25">
      <c r="A1247">
        <v>28</v>
      </c>
      <c r="B1247" t="s">
        <v>25</v>
      </c>
      <c r="C1247" s="2">
        <v>24.3</v>
      </c>
      <c r="D1247" s="5">
        <v>5</v>
      </c>
      <c r="E1247" s="7" t="s">
        <v>1</v>
      </c>
      <c r="F1247" t="s">
        <v>20</v>
      </c>
      <c r="G1247" s="16">
        <v>5615.3689999999997</v>
      </c>
      <c r="H1247" s="2"/>
    </row>
    <row r="1248" spans="1:8" ht="15" x14ac:dyDescent="0.25">
      <c r="A1248">
        <v>45</v>
      </c>
      <c r="B1248" t="s">
        <v>24</v>
      </c>
      <c r="C1248" s="2">
        <v>25.7</v>
      </c>
      <c r="D1248" s="5">
        <v>3</v>
      </c>
      <c r="E1248" s="7" t="s">
        <v>1</v>
      </c>
      <c r="F1248" t="s">
        <v>20</v>
      </c>
      <c r="G1248" s="16">
        <v>9101.7980000000007</v>
      </c>
      <c r="H1248" s="2"/>
    </row>
    <row r="1249" spans="1:8" ht="15" x14ac:dyDescent="0.25">
      <c r="A1249">
        <v>33</v>
      </c>
      <c r="B1249" t="s">
        <v>25</v>
      </c>
      <c r="C1249" s="2">
        <v>29.4</v>
      </c>
      <c r="D1249" s="5">
        <v>4</v>
      </c>
      <c r="E1249" s="7" t="s">
        <v>1</v>
      </c>
      <c r="F1249" t="s">
        <v>20</v>
      </c>
      <c r="G1249" s="16">
        <v>6059.1729999999998</v>
      </c>
      <c r="H1249" s="2"/>
    </row>
    <row r="1250" spans="1:8" ht="15" x14ac:dyDescent="0.25">
      <c r="A1250">
        <v>18</v>
      </c>
      <c r="B1250" t="s">
        <v>24</v>
      </c>
      <c r="C1250" s="2">
        <v>39.82</v>
      </c>
      <c r="D1250" s="5">
        <v>0</v>
      </c>
      <c r="E1250" s="7" t="s">
        <v>1</v>
      </c>
      <c r="F1250" t="s">
        <v>21</v>
      </c>
      <c r="G1250" s="16">
        <v>1633.9618</v>
      </c>
      <c r="H1250" s="2"/>
    </row>
    <row r="1251" spans="1:8" ht="15" x14ac:dyDescent="0.25">
      <c r="A1251">
        <v>32</v>
      </c>
      <c r="B1251" t="s">
        <v>25</v>
      </c>
      <c r="C1251" s="2">
        <v>33.630000000000003</v>
      </c>
      <c r="D1251" s="5">
        <v>1</v>
      </c>
      <c r="E1251" s="7" t="s">
        <v>0</v>
      </c>
      <c r="F1251" t="s">
        <v>23</v>
      </c>
      <c r="G1251" s="16">
        <v>37607.527699999999</v>
      </c>
      <c r="H1251" s="2"/>
    </row>
    <row r="1252" spans="1:8" ht="15" x14ac:dyDescent="0.25">
      <c r="A1252">
        <v>24</v>
      </c>
      <c r="B1252" t="s">
        <v>25</v>
      </c>
      <c r="C1252" s="2">
        <v>29.83</v>
      </c>
      <c r="D1252" s="5">
        <v>0</v>
      </c>
      <c r="E1252" s="7" t="s">
        <v>0</v>
      </c>
      <c r="F1252" t="s">
        <v>23</v>
      </c>
      <c r="G1252" s="16">
        <v>18648.421699999999</v>
      </c>
      <c r="H1252" s="2"/>
    </row>
    <row r="1253" spans="1:8" ht="15" x14ac:dyDescent="0.25">
      <c r="A1253">
        <v>19</v>
      </c>
      <c r="B1253" t="s">
        <v>25</v>
      </c>
      <c r="C1253" s="2">
        <v>19.8</v>
      </c>
      <c r="D1253" s="5">
        <v>0</v>
      </c>
      <c r="E1253" s="7" t="s">
        <v>1</v>
      </c>
      <c r="F1253" t="s">
        <v>20</v>
      </c>
      <c r="G1253" s="16">
        <v>1241.5650000000001</v>
      </c>
      <c r="H1253" s="2"/>
    </row>
    <row r="1254" spans="1:8" ht="15" x14ac:dyDescent="0.25">
      <c r="A1254">
        <v>20</v>
      </c>
      <c r="B1254" t="s">
        <v>25</v>
      </c>
      <c r="C1254" s="2">
        <v>27.3</v>
      </c>
      <c r="D1254" s="5">
        <v>0</v>
      </c>
      <c r="E1254" s="7" t="s">
        <v>0</v>
      </c>
      <c r="F1254" t="s">
        <v>20</v>
      </c>
      <c r="G1254" s="16">
        <v>16232.847</v>
      </c>
      <c r="H1254" s="2"/>
    </row>
    <row r="1255" spans="1:8" ht="15" x14ac:dyDescent="0.25">
      <c r="A1255">
        <v>40</v>
      </c>
      <c r="B1255" t="s">
        <v>24</v>
      </c>
      <c r="C1255" s="2">
        <v>29.3</v>
      </c>
      <c r="D1255" s="5">
        <v>4</v>
      </c>
      <c r="E1255" s="7" t="s">
        <v>1</v>
      </c>
      <c r="F1255" t="s">
        <v>20</v>
      </c>
      <c r="G1255" s="16">
        <v>15828.82173</v>
      </c>
      <c r="H1255" s="2"/>
    </row>
    <row r="1256" spans="1:8" ht="15" x14ac:dyDescent="0.25">
      <c r="A1256">
        <v>34</v>
      </c>
      <c r="B1256" t="s">
        <v>24</v>
      </c>
      <c r="C1256" s="2">
        <v>27.72</v>
      </c>
      <c r="D1256" s="5">
        <v>0</v>
      </c>
      <c r="E1256" s="7" t="s">
        <v>1</v>
      </c>
      <c r="F1256" t="s">
        <v>21</v>
      </c>
      <c r="G1256" s="16">
        <v>4415.1588000000002</v>
      </c>
      <c r="H1256" s="2"/>
    </row>
    <row r="1257" spans="1:8" ht="15" x14ac:dyDescent="0.25">
      <c r="A1257">
        <v>42</v>
      </c>
      <c r="B1257" t="s">
        <v>24</v>
      </c>
      <c r="C1257" s="2">
        <v>37.9</v>
      </c>
      <c r="D1257" s="5">
        <v>0</v>
      </c>
      <c r="E1257" s="7" t="s">
        <v>1</v>
      </c>
      <c r="F1257" t="s">
        <v>20</v>
      </c>
      <c r="G1257" s="16">
        <v>6474.0129999999999</v>
      </c>
      <c r="H1257" s="2"/>
    </row>
    <row r="1258" spans="1:8" ht="15" x14ac:dyDescent="0.25">
      <c r="A1258">
        <v>51</v>
      </c>
      <c r="B1258" t="s">
        <v>24</v>
      </c>
      <c r="C1258" s="2">
        <v>36.384999999999998</v>
      </c>
      <c r="D1258" s="5">
        <v>3</v>
      </c>
      <c r="E1258" s="7" t="s">
        <v>1</v>
      </c>
      <c r="F1258" t="s">
        <v>22</v>
      </c>
      <c r="G1258" s="16">
        <v>11436.738149999999</v>
      </c>
      <c r="H1258" s="2"/>
    </row>
    <row r="1259" spans="1:8" ht="15" x14ac:dyDescent="0.25">
      <c r="A1259">
        <v>54</v>
      </c>
      <c r="B1259" t="s">
        <v>24</v>
      </c>
      <c r="C1259" s="2">
        <v>27.645</v>
      </c>
      <c r="D1259" s="5">
        <v>1</v>
      </c>
      <c r="E1259" s="7" t="s">
        <v>1</v>
      </c>
      <c r="F1259" t="s">
        <v>22</v>
      </c>
      <c r="G1259" s="16">
        <v>11305.93455</v>
      </c>
      <c r="H1259" s="2"/>
    </row>
    <row r="1260" spans="1:8" ht="15" x14ac:dyDescent="0.25">
      <c r="A1260">
        <v>55</v>
      </c>
      <c r="B1260" t="s">
        <v>25</v>
      </c>
      <c r="C1260" s="2">
        <v>37.715000000000003</v>
      </c>
      <c r="D1260" s="5">
        <v>3</v>
      </c>
      <c r="E1260" s="7" t="s">
        <v>1</v>
      </c>
      <c r="F1260" t="s">
        <v>22</v>
      </c>
      <c r="G1260" s="16">
        <v>30063.580549999999</v>
      </c>
      <c r="H1260" s="2"/>
    </row>
    <row r="1261" spans="1:8" ht="15" x14ac:dyDescent="0.25">
      <c r="A1261">
        <v>52</v>
      </c>
      <c r="B1261" t="s">
        <v>24</v>
      </c>
      <c r="C1261" s="2">
        <v>23.18</v>
      </c>
      <c r="D1261" s="5">
        <v>0</v>
      </c>
      <c r="E1261" s="7" t="s">
        <v>1</v>
      </c>
      <c r="F1261" t="s">
        <v>23</v>
      </c>
      <c r="G1261" s="16">
        <v>10197.772199999999</v>
      </c>
      <c r="H1261" s="2"/>
    </row>
    <row r="1262" spans="1:8" ht="15" x14ac:dyDescent="0.25">
      <c r="A1262">
        <v>32</v>
      </c>
      <c r="B1262" t="s">
        <v>24</v>
      </c>
      <c r="C1262" s="2">
        <v>20.52</v>
      </c>
      <c r="D1262" s="5">
        <v>0</v>
      </c>
      <c r="E1262" s="7" t="s">
        <v>1</v>
      </c>
      <c r="F1262" t="s">
        <v>23</v>
      </c>
      <c r="G1262" s="16">
        <v>4544.2348000000002</v>
      </c>
      <c r="H1262" s="2"/>
    </row>
    <row r="1263" spans="1:8" ht="15" x14ac:dyDescent="0.25">
      <c r="A1263">
        <v>28</v>
      </c>
      <c r="B1263" t="s">
        <v>25</v>
      </c>
      <c r="C1263" s="2">
        <v>37.1</v>
      </c>
      <c r="D1263" s="5">
        <v>1</v>
      </c>
      <c r="E1263" s="7" t="s">
        <v>1</v>
      </c>
      <c r="F1263" t="s">
        <v>20</v>
      </c>
      <c r="G1263" s="16">
        <v>3277.1610000000001</v>
      </c>
      <c r="H1263" s="2"/>
    </row>
    <row r="1264" spans="1:8" ht="15" x14ac:dyDescent="0.25">
      <c r="A1264">
        <v>41</v>
      </c>
      <c r="B1264" t="s">
        <v>24</v>
      </c>
      <c r="C1264" s="2">
        <v>28.05</v>
      </c>
      <c r="D1264" s="5">
        <v>1</v>
      </c>
      <c r="E1264" s="7" t="s">
        <v>1</v>
      </c>
      <c r="F1264" t="s">
        <v>21</v>
      </c>
      <c r="G1264" s="16">
        <v>6770.1925000000001</v>
      </c>
      <c r="H1264" s="2"/>
    </row>
    <row r="1265" spans="1:8" ht="15" x14ac:dyDescent="0.25">
      <c r="A1265">
        <v>43</v>
      </c>
      <c r="B1265" t="s">
        <v>24</v>
      </c>
      <c r="C1265" s="2">
        <v>29.9</v>
      </c>
      <c r="D1265" s="5">
        <v>1</v>
      </c>
      <c r="E1265" s="7" t="s">
        <v>1</v>
      </c>
      <c r="F1265" t="s">
        <v>20</v>
      </c>
      <c r="G1265" s="16">
        <v>7337.7479999999996</v>
      </c>
      <c r="H1265" s="2"/>
    </row>
    <row r="1266" spans="1:8" ht="15" x14ac:dyDescent="0.25">
      <c r="A1266">
        <v>49</v>
      </c>
      <c r="B1266" t="s">
        <v>24</v>
      </c>
      <c r="C1266" s="2">
        <v>33.344999999999999</v>
      </c>
      <c r="D1266" s="5">
        <v>2</v>
      </c>
      <c r="E1266" s="7" t="s">
        <v>1</v>
      </c>
      <c r="F1266" t="s">
        <v>23</v>
      </c>
      <c r="G1266" s="16">
        <v>10370.912549999999</v>
      </c>
      <c r="H1266" s="2"/>
    </row>
    <row r="1267" spans="1:8" ht="15" x14ac:dyDescent="0.25">
      <c r="A1267">
        <v>64</v>
      </c>
      <c r="B1267" t="s">
        <v>25</v>
      </c>
      <c r="C1267" s="2">
        <v>23.76</v>
      </c>
      <c r="D1267" s="5">
        <v>0</v>
      </c>
      <c r="E1267" s="7" t="s">
        <v>0</v>
      </c>
      <c r="F1267" t="s">
        <v>21</v>
      </c>
      <c r="G1267" s="16">
        <v>26926.5144</v>
      </c>
      <c r="H1267" s="2"/>
    </row>
    <row r="1268" spans="1:8" ht="15" x14ac:dyDescent="0.25">
      <c r="A1268">
        <v>55</v>
      </c>
      <c r="B1268" t="s">
        <v>24</v>
      </c>
      <c r="C1268" s="2">
        <v>30.5</v>
      </c>
      <c r="D1268" s="5">
        <v>0</v>
      </c>
      <c r="E1268" s="7" t="s">
        <v>1</v>
      </c>
      <c r="F1268" t="s">
        <v>20</v>
      </c>
      <c r="G1268" s="16">
        <v>10704.47</v>
      </c>
      <c r="H1268" s="2"/>
    </row>
    <row r="1269" spans="1:8" ht="15" x14ac:dyDescent="0.25">
      <c r="A1269">
        <v>24</v>
      </c>
      <c r="B1269" t="s">
        <v>25</v>
      </c>
      <c r="C1269" s="2">
        <v>31.065000000000001</v>
      </c>
      <c r="D1269" s="5">
        <v>0</v>
      </c>
      <c r="E1269" s="7" t="s">
        <v>0</v>
      </c>
      <c r="F1269" t="s">
        <v>23</v>
      </c>
      <c r="G1269" s="16">
        <v>34254.053350000002</v>
      </c>
      <c r="H1269" s="2"/>
    </row>
    <row r="1270" spans="1:8" ht="15" x14ac:dyDescent="0.25">
      <c r="A1270">
        <v>20</v>
      </c>
      <c r="B1270" t="s">
        <v>24</v>
      </c>
      <c r="C1270" s="2">
        <v>33.299999999999997</v>
      </c>
      <c r="D1270" s="5">
        <v>0</v>
      </c>
      <c r="E1270" s="7" t="s">
        <v>1</v>
      </c>
      <c r="F1270" t="s">
        <v>20</v>
      </c>
      <c r="G1270" s="16">
        <v>1880.4870000000001</v>
      </c>
      <c r="H1270" s="2"/>
    </row>
    <row r="1271" spans="1:8" ht="15" x14ac:dyDescent="0.25">
      <c r="A1271">
        <v>45</v>
      </c>
      <c r="B1271" t="s">
        <v>25</v>
      </c>
      <c r="C1271" s="2">
        <v>27.5</v>
      </c>
      <c r="D1271" s="5">
        <v>3</v>
      </c>
      <c r="E1271" s="7" t="s">
        <v>1</v>
      </c>
      <c r="F1271" t="s">
        <v>20</v>
      </c>
      <c r="G1271" s="16">
        <v>8615.2999999999993</v>
      </c>
      <c r="H1271" s="2"/>
    </row>
    <row r="1272" spans="1:8" ht="15" x14ac:dyDescent="0.25">
      <c r="A1272">
        <v>26</v>
      </c>
      <c r="B1272" t="s">
        <v>25</v>
      </c>
      <c r="C1272" s="2">
        <v>33.914999999999999</v>
      </c>
      <c r="D1272" s="5">
        <v>1</v>
      </c>
      <c r="E1272" s="7" t="s">
        <v>1</v>
      </c>
      <c r="F1272" t="s">
        <v>22</v>
      </c>
      <c r="G1272" s="16">
        <v>3292.5298499999999</v>
      </c>
      <c r="H1272" s="2"/>
    </row>
    <row r="1273" spans="1:8" ht="15" x14ac:dyDescent="0.25">
      <c r="A1273">
        <v>25</v>
      </c>
      <c r="B1273" t="s">
        <v>24</v>
      </c>
      <c r="C1273" s="2">
        <v>34.484999999999999</v>
      </c>
      <c r="D1273" s="5">
        <v>0</v>
      </c>
      <c r="E1273" s="7" t="s">
        <v>1</v>
      </c>
      <c r="F1273" t="s">
        <v>22</v>
      </c>
      <c r="G1273" s="16">
        <v>3021.80915</v>
      </c>
      <c r="H1273" s="2"/>
    </row>
    <row r="1274" spans="1:8" ht="15" x14ac:dyDescent="0.25">
      <c r="A1274">
        <v>43</v>
      </c>
      <c r="B1274" t="s">
        <v>25</v>
      </c>
      <c r="C1274" s="2">
        <v>25.52</v>
      </c>
      <c r="D1274" s="5">
        <v>5</v>
      </c>
      <c r="E1274" s="7" t="s">
        <v>1</v>
      </c>
      <c r="F1274" t="s">
        <v>21</v>
      </c>
      <c r="G1274" s="16">
        <v>14478.33015</v>
      </c>
      <c r="H1274" s="2"/>
    </row>
    <row r="1275" spans="1:8" ht="15" x14ac:dyDescent="0.25">
      <c r="A1275">
        <v>35</v>
      </c>
      <c r="B1275" t="s">
        <v>25</v>
      </c>
      <c r="C1275" s="2">
        <v>27.61</v>
      </c>
      <c r="D1275" s="5">
        <v>1</v>
      </c>
      <c r="E1275" s="7" t="s">
        <v>1</v>
      </c>
      <c r="F1275" t="s">
        <v>21</v>
      </c>
      <c r="G1275" s="16">
        <v>4747.0528999999997</v>
      </c>
      <c r="H1275" s="2"/>
    </row>
    <row r="1276" spans="1:8" ht="15" x14ac:dyDescent="0.25">
      <c r="A1276">
        <v>26</v>
      </c>
      <c r="B1276" t="s">
        <v>25</v>
      </c>
      <c r="C1276" s="2">
        <v>27.06</v>
      </c>
      <c r="D1276" s="5">
        <v>0</v>
      </c>
      <c r="E1276" s="7" t="s">
        <v>0</v>
      </c>
      <c r="F1276" t="s">
        <v>21</v>
      </c>
      <c r="G1276" s="16">
        <v>17043.341400000001</v>
      </c>
      <c r="H1276" s="2"/>
    </row>
    <row r="1277" spans="1:8" ht="15" x14ac:dyDescent="0.25">
      <c r="A1277">
        <v>57</v>
      </c>
      <c r="B1277" t="s">
        <v>25</v>
      </c>
      <c r="C1277" s="2">
        <v>23.7</v>
      </c>
      <c r="D1277" s="5">
        <v>0</v>
      </c>
      <c r="E1277" s="7" t="s">
        <v>1</v>
      </c>
      <c r="F1277" t="s">
        <v>20</v>
      </c>
      <c r="G1277" s="16">
        <v>10959.33</v>
      </c>
      <c r="H1277" s="2"/>
    </row>
    <row r="1278" spans="1:8" ht="15" x14ac:dyDescent="0.25">
      <c r="A1278">
        <v>22</v>
      </c>
      <c r="B1278" t="s">
        <v>24</v>
      </c>
      <c r="C1278" s="2">
        <v>30.4</v>
      </c>
      <c r="D1278" s="5">
        <v>0</v>
      </c>
      <c r="E1278" s="7" t="s">
        <v>1</v>
      </c>
      <c r="F1278" t="s">
        <v>23</v>
      </c>
      <c r="G1278" s="16">
        <v>2741.9479999999999</v>
      </c>
      <c r="H1278" s="2"/>
    </row>
    <row r="1279" spans="1:8" ht="15" x14ac:dyDescent="0.25">
      <c r="A1279">
        <v>32</v>
      </c>
      <c r="B1279" t="s">
        <v>24</v>
      </c>
      <c r="C1279" s="2">
        <v>29.734999999999999</v>
      </c>
      <c r="D1279" s="5">
        <v>0</v>
      </c>
      <c r="E1279" s="7" t="s">
        <v>1</v>
      </c>
      <c r="F1279" t="s">
        <v>22</v>
      </c>
      <c r="G1279" s="16">
        <v>4357.0436499999996</v>
      </c>
      <c r="H1279" s="2"/>
    </row>
    <row r="1280" spans="1:8" ht="15" x14ac:dyDescent="0.25">
      <c r="A1280">
        <v>39</v>
      </c>
      <c r="B1280" t="s">
        <v>25</v>
      </c>
      <c r="C1280" s="2">
        <v>29.925000000000001</v>
      </c>
      <c r="D1280" s="5">
        <v>1</v>
      </c>
      <c r="E1280" s="7" t="s">
        <v>0</v>
      </c>
      <c r="F1280" t="s">
        <v>23</v>
      </c>
      <c r="G1280" s="16">
        <v>22462.043750000001</v>
      </c>
      <c r="H1280" s="2"/>
    </row>
    <row r="1281" spans="1:8" ht="15" x14ac:dyDescent="0.25">
      <c r="A1281">
        <v>25</v>
      </c>
      <c r="B1281" t="s">
        <v>24</v>
      </c>
      <c r="C1281" s="2">
        <v>26.79</v>
      </c>
      <c r="D1281" s="5">
        <v>2</v>
      </c>
      <c r="E1281" s="7" t="s">
        <v>1</v>
      </c>
      <c r="F1281" t="s">
        <v>22</v>
      </c>
      <c r="G1281" s="16">
        <v>4189.1130999999996</v>
      </c>
      <c r="H1281" s="2"/>
    </row>
    <row r="1282" spans="1:8" ht="15" x14ac:dyDescent="0.25">
      <c r="A1282">
        <v>48</v>
      </c>
      <c r="B1282" t="s">
        <v>24</v>
      </c>
      <c r="C1282" s="2">
        <v>33.33</v>
      </c>
      <c r="D1282" s="5">
        <v>0</v>
      </c>
      <c r="E1282" s="7" t="s">
        <v>1</v>
      </c>
      <c r="F1282" t="s">
        <v>21</v>
      </c>
      <c r="G1282" s="16">
        <v>8283.6807000000008</v>
      </c>
      <c r="H1282" s="2"/>
    </row>
    <row r="1283" spans="1:8" ht="15" x14ac:dyDescent="0.25">
      <c r="A1283">
        <v>47</v>
      </c>
      <c r="B1283" t="s">
        <v>24</v>
      </c>
      <c r="C1283" s="2">
        <v>27.645</v>
      </c>
      <c r="D1283" s="5">
        <v>2</v>
      </c>
      <c r="E1283" s="7" t="s">
        <v>0</v>
      </c>
      <c r="F1283" t="s">
        <v>22</v>
      </c>
      <c r="G1283" s="16">
        <v>24535.698550000001</v>
      </c>
      <c r="H1283" s="2"/>
    </row>
    <row r="1284" spans="1:8" ht="15" x14ac:dyDescent="0.25">
      <c r="A1284">
        <v>18</v>
      </c>
      <c r="B1284" t="s">
        <v>24</v>
      </c>
      <c r="C1284" s="2">
        <v>21.66</v>
      </c>
      <c r="D1284" s="5">
        <v>0</v>
      </c>
      <c r="E1284" s="7" t="s">
        <v>0</v>
      </c>
      <c r="F1284" t="s">
        <v>23</v>
      </c>
      <c r="G1284" s="16">
        <v>14283.4594</v>
      </c>
      <c r="H1284" s="2"/>
    </row>
    <row r="1285" spans="1:8" ht="15" x14ac:dyDescent="0.25">
      <c r="A1285">
        <v>18</v>
      </c>
      <c r="B1285" t="s">
        <v>25</v>
      </c>
      <c r="C1285" s="2">
        <v>30.03</v>
      </c>
      <c r="D1285" s="5">
        <v>1</v>
      </c>
      <c r="E1285" s="7" t="s">
        <v>1</v>
      </c>
      <c r="F1285" t="s">
        <v>21</v>
      </c>
      <c r="G1285" s="16">
        <v>1720.3536999999999</v>
      </c>
      <c r="H1285" s="2"/>
    </row>
    <row r="1286" spans="1:8" ht="15" x14ac:dyDescent="0.25">
      <c r="A1286">
        <v>61</v>
      </c>
      <c r="B1286" t="s">
        <v>25</v>
      </c>
      <c r="C1286" s="2">
        <v>36.299999999999997</v>
      </c>
      <c r="D1286" s="5">
        <v>1</v>
      </c>
      <c r="E1286" s="7" t="s">
        <v>0</v>
      </c>
      <c r="F1286" t="s">
        <v>20</v>
      </c>
      <c r="G1286" s="16">
        <v>47403.88</v>
      </c>
      <c r="H1286" s="2"/>
    </row>
    <row r="1287" spans="1:8" ht="15" x14ac:dyDescent="0.25">
      <c r="A1287">
        <v>47</v>
      </c>
      <c r="B1287" t="s">
        <v>24</v>
      </c>
      <c r="C1287" s="2">
        <v>24.32</v>
      </c>
      <c r="D1287" s="5">
        <v>0</v>
      </c>
      <c r="E1287" s="7" t="s">
        <v>1</v>
      </c>
      <c r="F1287" t="s">
        <v>23</v>
      </c>
      <c r="G1287" s="16">
        <v>8534.6718000000001</v>
      </c>
      <c r="H1287" s="2"/>
    </row>
    <row r="1288" spans="1:8" ht="15" x14ac:dyDescent="0.25">
      <c r="A1288">
        <v>28</v>
      </c>
      <c r="B1288" t="s">
        <v>24</v>
      </c>
      <c r="C1288" s="2">
        <v>17.29</v>
      </c>
      <c r="D1288" s="5">
        <v>0</v>
      </c>
      <c r="E1288" s="7" t="s">
        <v>1</v>
      </c>
      <c r="F1288" t="s">
        <v>23</v>
      </c>
      <c r="G1288" s="16">
        <v>3732.6251000000002</v>
      </c>
      <c r="H1288" s="2"/>
    </row>
    <row r="1289" spans="1:8" ht="15" x14ac:dyDescent="0.25">
      <c r="A1289">
        <v>36</v>
      </c>
      <c r="B1289" t="s">
        <v>24</v>
      </c>
      <c r="C1289" s="2">
        <v>25.9</v>
      </c>
      <c r="D1289" s="5">
        <v>1</v>
      </c>
      <c r="E1289" s="7" t="s">
        <v>1</v>
      </c>
      <c r="F1289" t="s">
        <v>20</v>
      </c>
      <c r="G1289" s="16">
        <v>5472.4489999999996</v>
      </c>
      <c r="H1289" s="2"/>
    </row>
    <row r="1290" spans="1:8" ht="15" x14ac:dyDescent="0.25">
      <c r="A1290">
        <v>20</v>
      </c>
      <c r="B1290" t="s">
        <v>25</v>
      </c>
      <c r="C1290" s="2">
        <v>39.4</v>
      </c>
      <c r="D1290" s="5">
        <v>2</v>
      </c>
      <c r="E1290" s="7" t="s">
        <v>0</v>
      </c>
      <c r="F1290" t="s">
        <v>20</v>
      </c>
      <c r="G1290" s="16">
        <v>38344.565999999999</v>
      </c>
      <c r="H1290" s="2"/>
    </row>
    <row r="1291" spans="1:8" ht="15" x14ac:dyDescent="0.25">
      <c r="A1291">
        <v>44</v>
      </c>
      <c r="B1291" t="s">
        <v>25</v>
      </c>
      <c r="C1291" s="2">
        <v>34.32</v>
      </c>
      <c r="D1291" s="5">
        <v>1</v>
      </c>
      <c r="E1291" s="7" t="s">
        <v>1</v>
      </c>
      <c r="F1291" t="s">
        <v>21</v>
      </c>
      <c r="G1291" s="16">
        <v>7147.4727999999996</v>
      </c>
      <c r="H1291" s="2"/>
    </row>
    <row r="1292" spans="1:8" ht="15" x14ac:dyDescent="0.25">
      <c r="A1292">
        <v>38</v>
      </c>
      <c r="B1292" t="s">
        <v>24</v>
      </c>
      <c r="C1292" s="2">
        <v>19.95</v>
      </c>
      <c r="D1292" s="5">
        <v>2</v>
      </c>
      <c r="E1292" s="7" t="s">
        <v>1</v>
      </c>
      <c r="F1292" t="s">
        <v>23</v>
      </c>
      <c r="G1292" s="16">
        <v>7133.9025000000001</v>
      </c>
      <c r="H1292" s="2"/>
    </row>
    <row r="1293" spans="1:8" ht="15" x14ac:dyDescent="0.25">
      <c r="A1293">
        <v>19</v>
      </c>
      <c r="B1293" t="s">
        <v>25</v>
      </c>
      <c r="C1293" s="2">
        <v>34.9</v>
      </c>
      <c r="D1293" s="5">
        <v>0</v>
      </c>
      <c r="E1293" s="7" t="s">
        <v>0</v>
      </c>
      <c r="F1293" t="s">
        <v>20</v>
      </c>
      <c r="G1293" s="16">
        <v>34828.654000000002</v>
      </c>
      <c r="H1293" s="2"/>
    </row>
    <row r="1294" spans="1:8" ht="15" x14ac:dyDescent="0.25">
      <c r="A1294">
        <v>21</v>
      </c>
      <c r="B1294" t="s">
        <v>25</v>
      </c>
      <c r="C1294" s="2">
        <v>23.21</v>
      </c>
      <c r="D1294" s="5">
        <v>0</v>
      </c>
      <c r="E1294" s="7" t="s">
        <v>1</v>
      </c>
      <c r="F1294" t="s">
        <v>21</v>
      </c>
      <c r="G1294" s="16">
        <v>1515.3449000000001</v>
      </c>
      <c r="H1294" s="2"/>
    </row>
    <row r="1295" spans="1:8" ht="15" x14ac:dyDescent="0.25">
      <c r="A1295">
        <v>46</v>
      </c>
      <c r="B1295" t="s">
        <v>25</v>
      </c>
      <c r="C1295" s="2">
        <v>25.745000000000001</v>
      </c>
      <c r="D1295" s="5">
        <v>3</v>
      </c>
      <c r="E1295" s="7" t="s">
        <v>1</v>
      </c>
      <c r="F1295" t="s">
        <v>22</v>
      </c>
      <c r="G1295" s="16">
        <v>9301.8935500000007</v>
      </c>
      <c r="H1295" s="2"/>
    </row>
    <row r="1296" spans="1:8" ht="15" x14ac:dyDescent="0.25">
      <c r="A1296">
        <v>58</v>
      </c>
      <c r="B1296" t="s">
        <v>25</v>
      </c>
      <c r="C1296" s="2">
        <v>25.175000000000001</v>
      </c>
      <c r="D1296" s="5">
        <v>0</v>
      </c>
      <c r="E1296" s="7" t="s">
        <v>1</v>
      </c>
      <c r="F1296" t="s">
        <v>23</v>
      </c>
      <c r="G1296" s="16">
        <v>11931.125249999999</v>
      </c>
      <c r="H1296" s="2"/>
    </row>
    <row r="1297" spans="1:8" ht="15" x14ac:dyDescent="0.25">
      <c r="A1297">
        <v>20</v>
      </c>
      <c r="B1297" t="s">
        <v>25</v>
      </c>
      <c r="C1297" s="2">
        <v>22</v>
      </c>
      <c r="D1297" s="5">
        <v>1</v>
      </c>
      <c r="E1297" s="7" t="s">
        <v>1</v>
      </c>
      <c r="F1297" t="s">
        <v>20</v>
      </c>
      <c r="G1297" s="16">
        <v>1964.78</v>
      </c>
      <c r="H1297" s="2"/>
    </row>
    <row r="1298" spans="1:8" ht="15" x14ac:dyDescent="0.25">
      <c r="A1298">
        <v>18</v>
      </c>
      <c r="B1298" t="s">
        <v>25</v>
      </c>
      <c r="C1298" s="2">
        <v>26.125</v>
      </c>
      <c r="D1298" s="5">
        <v>0</v>
      </c>
      <c r="E1298" s="7" t="s">
        <v>1</v>
      </c>
      <c r="F1298" t="s">
        <v>23</v>
      </c>
      <c r="G1298" s="16">
        <v>1708.9257500000001</v>
      </c>
      <c r="H1298" s="2"/>
    </row>
    <row r="1299" spans="1:8" ht="15" x14ac:dyDescent="0.25">
      <c r="A1299">
        <v>28</v>
      </c>
      <c r="B1299" t="s">
        <v>24</v>
      </c>
      <c r="C1299" s="2">
        <v>26.51</v>
      </c>
      <c r="D1299" s="5">
        <v>2</v>
      </c>
      <c r="E1299" s="7" t="s">
        <v>1</v>
      </c>
      <c r="F1299" t="s">
        <v>21</v>
      </c>
      <c r="G1299" s="16">
        <v>4340.4408999999996</v>
      </c>
      <c r="H1299" s="2"/>
    </row>
    <row r="1300" spans="1:8" ht="15" x14ac:dyDescent="0.25">
      <c r="A1300">
        <v>33</v>
      </c>
      <c r="B1300" t="s">
        <v>25</v>
      </c>
      <c r="C1300" s="2">
        <v>27.454999999999998</v>
      </c>
      <c r="D1300" s="5">
        <v>2</v>
      </c>
      <c r="E1300" s="7" t="s">
        <v>1</v>
      </c>
      <c r="F1300" t="s">
        <v>22</v>
      </c>
      <c r="G1300" s="16">
        <v>5261.4694499999996</v>
      </c>
      <c r="H1300" s="2"/>
    </row>
    <row r="1301" spans="1:8" ht="15" x14ac:dyDescent="0.25">
      <c r="A1301">
        <v>19</v>
      </c>
      <c r="B1301" t="s">
        <v>24</v>
      </c>
      <c r="C1301" s="2">
        <v>25.745000000000001</v>
      </c>
      <c r="D1301" s="5">
        <v>1</v>
      </c>
      <c r="E1301" s="7" t="s">
        <v>1</v>
      </c>
      <c r="F1301" t="s">
        <v>22</v>
      </c>
      <c r="G1301" s="16">
        <v>2710.8285500000002</v>
      </c>
      <c r="H1301" s="2"/>
    </row>
    <row r="1302" spans="1:8" ht="15" x14ac:dyDescent="0.25">
      <c r="A1302">
        <v>45</v>
      </c>
      <c r="B1302" t="s">
        <v>25</v>
      </c>
      <c r="C1302" s="2">
        <v>30.36</v>
      </c>
      <c r="D1302" s="5">
        <v>0</v>
      </c>
      <c r="E1302" s="7" t="s">
        <v>0</v>
      </c>
      <c r="F1302" t="s">
        <v>21</v>
      </c>
      <c r="G1302" s="16">
        <v>62592.873090000001</v>
      </c>
      <c r="H1302" s="2"/>
    </row>
    <row r="1303" spans="1:8" ht="15" x14ac:dyDescent="0.25">
      <c r="A1303">
        <v>62</v>
      </c>
      <c r="B1303" t="s">
        <v>25</v>
      </c>
      <c r="C1303" s="2">
        <v>30.875</v>
      </c>
      <c r="D1303" s="5">
        <v>3</v>
      </c>
      <c r="E1303" s="7" t="s">
        <v>0</v>
      </c>
      <c r="F1303" t="s">
        <v>22</v>
      </c>
      <c r="G1303" s="16">
        <v>46718.163249999998</v>
      </c>
      <c r="H1303" s="2"/>
    </row>
    <row r="1304" spans="1:8" ht="15" x14ac:dyDescent="0.25">
      <c r="A1304">
        <v>25</v>
      </c>
      <c r="B1304" t="s">
        <v>24</v>
      </c>
      <c r="C1304" s="2">
        <v>20.8</v>
      </c>
      <c r="D1304" s="5">
        <v>1</v>
      </c>
      <c r="E1304" s="7" t="s">
        <v>1</v>
      </c>
      <c r="F1304" t="s">
        <v>20</v>
      </c>
      <c r="G1304" s="16">
        <v>3208.7869999999998</v>
      </c>
      <c r="H1304" s="2"/>
    </row>
    <row r="1305" spans="1:8" ht="15" x14ac:dyDescent="0.25">
      <c r="A1305">
        <v>43</v>
      </c>
      <c r="B1305" t="s">
        <v>25</v>
      </c>
      <c r="C1305" s="2">
        <v>27.8</v>
      </c>
      <c r="D1305" s="5">
        <v>0</v>
      </c>
      <c r="E1305" s="7" t="s">
        <v>0</v>
      </c>
      <c r="F1305" t="s">
        <v>20</v>
      </c>
      <c r="G1305" s="16">
        <v>37829.724199999997</v>
      </c>
      <c r="H1305" s="2"/>
    </row>
    <row r="1306" spans="1:8" ht="15" x14ac:dyDescent="0.25">
      <c r="A1306">
        <v>42</v>
      </c>
      <c r="B1306" t="s">
        <v>25</v>
      </c>
      <c r="C1306" s="2">
        <v>24.605</v>
      </c>
      <c r="D1306" s="5">
        <v>2</v>
      </c>
      <c r="E1306" s="7" t="s">
        <v>0</v>
      </c>
      <c r="F1306" t="s">
        <v>23</v>
      </c>
      <c r="G1306" s="16">
        <v>21259.377949999998</v>
      </c>
      <c r="H1306" s="2"/>
    </row>
    <row r="1307" spans="1:8" ht="15" x14ac:dyDescent="0.25">
      <c r="A1307">
        <v>24</v>
      </c>
      <c r="B1307" t="s">
        <v>24</v>
      </c>
      <c r="C1307" s="2">
        <v>27.72</v>
      </c>
      <c r="D1307" s="5">
        <v>0</v>
      </c>
      <c r="E1307" s="7" t="s">
        <v>1</v>
      </c>
      <c r="F1307" t="s">
        <v>21</v>
      </c>
      <c r="G1307" s="16">
        <v>2464.6188000000002</v>
      </c>
      <c r="H1307" s="2"/>
    </row>
    <row r="1308" spans="1:8" ht="15" x14ac:dyDescent="0.25">
      <c r="A1308">
        <v>29</v>
      </c>
      <c r="B1308" t="s">
        <v>24</v>
      </c>
      <c r="C1308" s="2">
        <v>21.85</v>
      </c>
      <c r="D1308" s="5">
        <v>0</v>
      </c>
      <c r="E1308" s="7" t="s">
        <v>0</v>
      </c>
      <c r="F1308" t="s">
        <v>23</v>
      </c>
      <c r="G1308" s="16">
        <v>16115.3045</v>
      </c>
      <c r="H1308" s="2"/>
    </row>
    <row r="1309" spans="1:8" ht="15" x14ac:dyDescent="0.25">
      <c r="A1309">
        <v>32</v>
      </c>
      <c r="B1309" t="s">
        <v>25</v>
      </c>
      <c r="C1309" s="2">
        <v>28.12</v>
      </c>
      <c r="D1309" s="5">
        <v>4</v>
      </c>
      <c r="E1309" s="7" t="s">
        <v>0</v>
      </c>
      <c r="F1309" t="s">
        <v>22</v>
      </c>
      <c r="G1309" s="16">
        <v>21472.478800000001</v>
      </c>
      <c r="H1309" s="2"/>
    </row>
    <row r="1310" spans="1:8" ht="15" x14ac:dyDescent="0.25">
      <c r="A1310">
        <v>25</v>
      </c>
      <c r="B1310" t="s">
        <v>24</v>
      </c>
      <c r="C1310" s="2">
        <v>30.2</v>
      </c>
      <c r="D1310" s="5">
        <v>0</v>
      </c>
      <c r="E1310" s="7" t="s">
        <v>0</v>
      </c>
      <c r="F1310" t="s">
        <v>20</v>
      </c>
      <c r="G1310" s="16">
        <v>33900.652999999998</v>
      </c>
      <c r="H1310" s="2"/>
    </row>
    <row r="1311" spans="1:8" ht="15" x14ac:dyDescent="0.25">
      <c r="A1311">
        <v>41</v>
      </c>
      <c r="B1311" t="s">
        <v>25</v>
      </c>
      <c r="C1311" s="2">
        <v>32.200000000000003</v>
      </c>
      <c r="D1311" s="5">
        <v>2</v>
      </c>
      <c r="E1311" s="7" t="s">
        <v>1</v>
      </c>
      <c r="F1311" t="s">
        <v>20</v>
      </c>
      <c r="G1311" s="16">
        <v>6875.9610000000002</v>
      </c>
      <c r="H1311" s="2"/>
    </row>
    <row r="1312" spans="1:8" ht="15" x14ac:dyDescent="0.25">
      <c r="A1312">
        <v>42</v>
      </c>
      <c r="B1312" t="s">
        <v>25</v>
      </c>
      <c r="C1312" s="2">
        <v>26.315000000000001</v>
      </c>
      <c r="D1312" s="5">
        <v>1</v>
      </c>
      <c r="E1312" s="7" t="s">
        <v>1</v>
      </c>
      <c r="F1312" t="s">
        <v>22</v>
      </c>
      <c r="G1312" s="16">
        <v>6940.90985</v>
      </c>
      <c r="H1312" s="2"/>
    </row>
    <row r="1313" spans="1:8" ht="15" x14ac:dyDescent="0.25">
      <c r="A1313">
        <v>33</v>
      </c>
      <c r="B1313" t="s">
        <v>24</v>
      </c>
      <c r="C1313" s="2">
        <v>26.695</v>
      </c>
      <c r="D1313" s="5">
        <v>0</v>
      </c>
      <c r="E1313" s="7" t="s">
        <v>1</v>
      </c>
      <c r="F1313" t="s">
        <v>22</v>
      </c>
      <c r="G1313" s="16">
        <v>4571.4130500000001</v>
      </c>
      <c r="H1313" s="2"/>
    </row>
    <row r="1314" spans="1:8" ht="15" x14ac:dyDescent="0.25">
      <c r="A1314">
        <v>34</v>
      </c>
      <c r="B1314" t="s">
        <v>25</v>
      </c>
      <c r="C1314" s="2">
        <v>42.9</v>
      </c>
      <c r="D1314" s="5">
        <v>1</v>
      </c>
      <c r="E1314" s="7" t="s">
        <v>1</v>
      </c>
      <c r="F1314" t="s">
        <v>20</v>
      </c>
      <c r="G1314" s="16">
        <v>4536.259</v>
      </c>
      <c r="H1314" s="2"/>
    </row>
    <row r="1315" spans="1:8" ht="15" x14ac:dyDescent="0.25">
      <c r="A1315">
        <v>19</v>
      </c>
      <c r="B1315" t="s">
        <v>24</v>
      </c>
      <c r="C1315" s="2">
        <v>34.700000000000003</v>
      </c>
      <c r="D1315" s="5">
        <v>2</v>
      </c>
      <c r="E1315" s="7" t="s">
        <v>0</v>
      </c>
      <c r="F1315" t="s">
        <v>20</v>
      </c>
      <c r="G1315" s="16">
        <v>36397.576000000001</v>
      </c>
      <c r="H1315" s="2"/>
    </row>
    <row r="1316" spans="1:8" ht="15" x14ac:dyDescent="0.25">
      <c r="A1316">
        <v>30</v>
      </c>
      <c r="B1316" t="s">
        <v>24</v>
      </c>
      <c r="C1316" s="2">
        <v>23.655000000000001</v>
      </c>
      <c r="D1316" s="5">
        <v>3</v>
      </c>
      <c r="E1316" s="7" t="s">
        <v>0</v>
      </c>
      <c r="F1316" t="s">
        <v>22</v>
      </c>
      <c r="G1316" s="16">
        <v>18765.87545</v>
      </c>
      <c r="H1316" s="2"/>
    </row>
    <row r="1317" spans="1:8" ht="15" x14ac:dyDescent="0.25">
      <c r="A1317">
        <v>18</v>
      </c>
      <c r="B1317" t="s">
        <v>25</v>
      </c>
      <c r="C1317" s="2">
        <v>28.31</v>
      </c>
      <c r="D1317" s="5">
        <v>1</v>
      </c>
      <c r="E1317" s="7" t="s">
        <v>1</v>
      </c>
      <c r="F1317" t="s">
        <v>23</v>
      </c>
      <c r="G1317" s="16">
        <v>11272.331389999999</v>
      </c>
      <c r="H1317" s="2"/>
    </row>
    <row r="1318" spans="1:8" ht="15" x14ac:dyDescent="0.25">
      <c r="A1318">
        <v>19</v>
      </c>
      <c r="B1318" t="s">
        <v>24</v>
      </c>
      <c r="C1318" s="2">
        <v>20.6</v>
      </c>
      <c r="D1318" s="5">
        <v>0</v>
      </c>
      <c r="E1318" s="7" t="s">
        <v>1</v>
      </c>
      <c r="F1318" t="s">
        <v>20</v>
      </c>
      <c r="G1318" s="16">
        <v>1731.6769999999999</v>
      </c>
      <c r="H1318" s="2"/>
    </row>
    <row r="1319" spans="1:8" ht="15" x14ac:dyDescent="0.25">
      <c r="A1319">
        <v>18</v>
      </c>
      <c r="B1319" t="s">
        <v>25</v>
      </c>
      <c r="C1319" s="2">
        <v>53.13</v>
      </c>
      <c r="D1319" s="5">
        <v>0</v>
      </c>
      <c r="E1319" s="7" t="s">
        <v>1</v>
      </c>
      <c r="F1319" t="s">
        <v>21</v>
      </c>
      <c r="G1319" s="16">
        <v>1163.4627</v>
      </c>
      <c r="H1319" s="2"/>
    </row>
    <row r="1320" spans="1:8" ht="15" x14ac:dyDescent="0.25">
      <c r="A1320">
        <v>35</v>
      </c>
      <c r="B1320" t="s">
        <v>25</v>
      </c>
      <c r="C1320" s="2">
        <v>39.71</v>
      </c>
      <c r="D1320" s="5">
        <v>4</v>
      </c>
      <c r="E1320" s="7" t="s">
        <v>1</v>
      </c>
      <c r="F1320" t="s">
        <v>23</v>
      </c>
      <c r="G1320" s="16">
        <v>19496.71917</v>
      </c>
      <c r="H1320" s="2"/>
    </row>
    <row r="1321" spans="1:8" ht="15" x14ac:dyDescent="0.25">
      <c r="A1321">
        <v>39</v>
      </c>
      <c r="B1321" t="s">
        <v>24</v>
      </c>
      <c r="C1321" s="2">
        <v>26.315000000000001</v>
      </c>
      <c r="D1321" s="5">
        <v>2</v>
      </c>
      <c r="E1321" s="7" t="s">
        <v>1</v>
      </c>
      <c r="F1321" t="s">
        <v>22</v>
      </c>
      <c r="G1321" s="16">
        <v>7201.7008500000002</v>
      </c>
      <c r="H1321" s="2"/>
    </row>
    <row r="1322" spans="1:8" ht="15" x14ac:dyDescent="0.25">
      <c r="A1322">
        <v>31</v>
      </c>
      <c r="B1322" t="s">
        <v>25</v>
      </c>
      <c r="C1322" s="2">
        <v>31.065000000000001</v>
      </c>
      <c r="D1322" s="5">
        <v>3</v>
      </c>
      <c r="E1322" s="7" t="s">
        <v>1</v>
      </c>
      <c r="F1322" t="s">
        <v>22</v>
      </c>
      <c r="G1322" s="16">
        <v>5425.0233500000004</v>
      </c>
      <c r="H1322" s="2"/>
    </row>
    <row r="1323" spans="1:8" ht="15" x14ac:dyDescent="0.25">
      <c r="A1323">
        <v>62</v>
      </c>
      <c r="B1323" t="s">
        <v>25</v>
      </c>
      <c r="C1323" s="2">
        <v>26.695</v>
      </c>
      <c r="D1323" s="5">
        <v>0</v>
      </c>
      <c r="E1323" s="7" t="s">
        <v>0</v>
      </c>
      <c r="F1323" t="s">
        <v>23</v>
      </c>
      <c r="G1323" s="16">
        <v>28101.333050000001</v>
      </c>
      <c r="H1323" s="2"/>
    </row>
    <row r="1324" spans="1:8" ht="15" x14ac:dyDescent="0.25">
      <c r="A1324">
        <v>62</v>
      </c>
      <c r="B1324" t="s">
        <v>25</v>
      </c>
      <c r="C1324" s="2">
        <v>38.83</v>
      </c>
      <c r="D1324" s="5">
        <v>0</v>
      </c>
      <c r="E1324" s="7" t="s">
        <v>1</v>
      </c>
      <c r="F1324" t="s">
        <v>21</v>
      </c>
      <c r="G1324" s="16">
        <v>12981.3457</v>
      </c>
      <c r="H1324" s="2"/>
    </row>
    <row r="1325" spans="1:8" ht="15" x14ac:dyDescent="0.25">
      <c r="A1325">
        <v>42</v>
      </c>
      <c r="B1325" t="s">
        <v>24</v>
      </c>
      <c r="C1325" s="2">
        <v>40.369999999999997</v>
      </c>
      <c r="D1325" s="5">
        <v>2</v>
      </c>
      <c r="E1325" s="7" t="s">
        <v>0</v>
      </c>
      <c r="F1325" t="s">
        <v>21</v>
      </c>
      <c r="G1325" s="16">
        <v>43896.376300000004</v>
      </c>
      <c r="H1325" s="2"/>
    </row>
    <row r="1326" spans="1:8" ht="15" x14ac:dyDescent="0.25">
      <c r="A1326">
        <v>31</v>
      </c>
      <c r="B1326" t="s">
        <v>25</v>
      </c>
      <c r="C1326" s="2">
        <v>25.934999999999999</v>
      </c>
      <c r="D1326" s="5">
        <v>1</v>
      </c>
      <c r="E1326" s="7" t="s">
        <v>1</v>
      </c>
      <c r="F1326" t="s">
        <v>22</v>
      </c>
      <c r="G1326" s="16">
        <v>4239.8926499999998</v>
      </c>
      <c r="H1326" s="2"/>
    </row>
    <row r="1327" spans="1:8" ht="15" x14ac:dyDescent="0.25">
      <c r="A1327">
        <v>61</v>
      </c>
      <c r="B1327" t="s">
        <v>25</v>
      </c>
      <c r="C1327" s="2">
        <v>33.534999999999997</v>
      </c>
      <c r="D1327" s="5">
        <v>0</v>
      </c>
      <c r="E1327" s="7" t="s">
        <v>1</v>
      </c>
      <c r="F1327" t="s">
        <v>23</v>
      </c>
      <c r="G1327" s="16">
        <v>13143.336649999999</v>
      </c>
      <c r="H1327" s="2"/>
    </row>
    <row r="1328" spans="1:8" ht="15" x14ac:dyDescent="0.25">
      <c r="A1328">
        <v>42</v>
      </c>
      <c r="B1328" t="s">
        <v>24</v>
      </c>
      <c r="C1328" s="2">
        <v>32.869999999999997</v>
      </c>
      <c r="D1328" s="5">
        <v>0</v>
      </c>
      <c r="E1328" s="7" t="s">
        <v>1</v>
      </c>
      <c r="F1328" t="s">
        <v>23</v>
      </c>
      <c r="G1328" s="16">
        <v>7050.0213000000003</v>
      </c>
      <c r="H1328" s="2"/>
    </row>
    <row r="1329" spans="1:8" ht="15" x14ac:dyDescent="0.25">
      <c r="A1329">
        <v>51</v>
      </c>
      <c r="B1329" t="s">
        <v>25</v>
      </c>
      <c r="C1329" s="2">
        <v>30.03</v>
      </c>
      <c r="D1329" s="5">
        <v>1</v>
      </c>
      <c r="E1329" s="7" t="s">
        <v>1</v>
      </c>
      <c r="F1329" t="s">
        <v>21</v>
      </c>
      <c r="G1329" s="16">
        <v>9377.9046999999991</v>
      </c>
      <c r="H1329" s="2"/>
    </row>
    <row r="1330" spans="1:8" ht="15" x14ac:dyDescent="0.25">
      <c r="A1330">
        <v>23</v>
      </c>
      <c r="B1330" t="s">
        <v>24</v>
      </c>
      <c r="C1330" s="2">
        <v>24.225000000000001</v>
      </c>
      <c r="D1330" s="5">
        <v>2</v>
      </c>
      <c r="E1330" s="7" t="s">
        <v>1</v>
      </c>
      <c r="F1330" t="s">
        <v>23</v>
      </c>
      <c r="G1330" s="16">
        <v>22395.74424</v>
      </c>
      <c r="H1330" s="2"/>
    </row>
    <row r="1331" spans="1:8" ht="15" x14ac:dyDescent="0.25">
      <c r="A1331">
        <v>52</v>
      </c>
      <c r="B1331" t="s">
        <v>25</v>
      </c>
      <c r="C1331" s="2">
        <v>38.6</v>
      </c>
      <c r="D1331" s="5">
        <v>2</v>
      </c>
      <c r="E1331" s="7" t="s">
        <v>1</v>
      </c>
      <c r="F1331" t="s">
        <v>20</v>
      </c>
      <c r="G1331" s="16">
        <v>10325.206</v>
      </c>
      <c r="H1331" s="2"/>
    </row>
    <row r="1332" spans="1:8" ht="15" x14ac:dyDescent="0.25">
      <c r="A1332">
        <v>57</v>
      </c>
      <c r="B1332" t="s">
        <v>24</v>
      </c>
      <c r="C1332" s="2">
        <v>25.74</v>
      </c>
      <c r="D1332" s="5">
        <v>2</v>
      </c>
      <c r="E1332" s="7" t="s">
        <v>1</v>
      </c>
      <c r="F1332" t="s">
        <v>21</v>
      </c>
      <c r="G1332" s="16">
        <v>12629.1656</v>
      </c>
      <c r="H1332" s="2"/>
    </row>
    <row r="1333" spans="1:8" ht="15" x14ac:dyDescent="0.25">
      <c r="A1333">
        <v>23</v>
      </c>
      <c r="B1333" t="s">
        <v>24</v>
      </c>
      <c r="C1333" s="2">
        <v>33.4</v>
      </c>
      <c r="D1333" s="5">
        <v>0</v>
      </c>
      <c r="E1333" s="7" t="s">
        <v>1</v>
      </c>
      <c r="F1333" t="s">
        <v>20</v>
      </c>
      <c r="G1333" s="16">
        <v>10795.937330000001</v>
      </c>
      <c r="H1333" s="2"/>
    </row>
    <row r="1334" spans="1:8" ht="15" x14ac:dyDescent="0.25">
      <c r="A1334">
        <v>52</v>
      </c>
      <c r="B1334" t="s">
        <v>24</v>
      </c>
      <c r="C1334" s="2">
        <v>44.7</v>
      </c>
      <c r="D1334" s="5">
        <v>3</v>
      </c>
      <c r="E1334" s="7" t="s">
        <v>1</v>
      </c>
      <c r="F1334" t="s">
        <v>20</v>
      </c>
      <c r="G1334" s="16">
        <v>11411.684999999999</v>
      </c>
      <c r="H1334" s="2"/>
    </row>
    <row r="1335" spans="1:8" ht="15" x14ac:dyDescent="0.25">
      <c r="A1335">
        <v>50</v>
      </c>
      <c r="B1335" t="s">
        <v>25</v>
      </c>
      <c r="C1335" s="2">
        <v>30.97</v>
      </c>
      <c r="D1335" s="5">
        <v>3</v>
      </c>
      <c r="E1335" s="7" t="s">
        <v>1</v>
      </c>
      <c r="F1335" t="s">
        <v>22</v>
      </c>
      <c r="G1335" s="16">
        <v>10600.5483</v>
      </c>
      <c r="H1335" s="2"/>
    </row>
    <row r="1336" spans="1:8" ht="15" x14ac:dyDescent="0.25">
      <c r="A1336">
        <v>18</v>
      </c>
      <c r="B1336" t="s">
        <v>24</v>
      </c>
      <c r="C1336" s="2">
        <v>31.92</v>
      </c>
      <c r="D1336" s="5">
        <v>0</v>
      </c>
      <c r="E1336" s="7" t="s">
        <v>1</v>
      </c>
      <c r="F1336" t="s">
        <v>23</v>
      </c>
      <c r="G1336" s="16">
        <v>2205.9807999999998</v>
      </c>
      <c r="H1336" s="2"/>
    </row>
    <row r="1337" spans="1:8" ht="15" x14ac:dyDescent="0.25">
      <c r="A1337">
        <v>18</v>
      </c>
      <c r="B1337" t="s">
        <v>24</v>
      </c>
      <c r="C1337" s="2">
        <v>36.85</v>
      </c>
      <c r="D1337" s="5">
        <v>0</v>
      </c>
      <c r="E1337" s="7" t="s">
        <v>1</v>
      </c>
      <c r="F1337" t="s">
        <v>21</v>
      </c>
      <c r="G1337" s="16">
        <v>1629.8335</v>
      </c>
      <c r="H1337" s="2"/>
    </row>
    <row r="1338" spans="1:8" ht="15" x14ac:dyDescent="0.25">
      <c r="A1338">
        <v>21</v>
      </c>
      <c r="B1338" t="s">
        <v>24</v>
      </c>
      <c r="C1338" s="2">
        <v>25.8</v>
      </c>
      <c r="D1338" s="5">
        <v>0</v>
      </c>
      <c r="E1338" s="7" t="s">
        <v>1</v>
      </c>
      <c r="F1338" t="s">
        <v>20</v>
      </c>
      <c r="G1338" s="16">
        <v>2007.9449999999999</v>
      </c>
      <c r="H1338" s="2"/>
    </row>
    <row r="1339" spans="1:8" ht="15" x14ac:dyDescent="0.25">
      <c r="A1339">
        <v>61</v>
      </c>
      <c r="B1339" t="s">
        <v>24</v>
      </c>
      <c r="C1339" s="2">
        <v>29.07</v>
      </c>
      <c r="D1339" s="5">
        <v>0</v>
      </c>
      <c r="E1339" s="7" t="s">
        <v>0</v>
      </c>
      <c r="F1339" t="s">
        <v>22</v>
      </c>
      <c r="G1339" s="16">
        <v>29141.3603</v>
      </c>
      <c r="H1339"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6432-CA3F-456D-88F0-A9DE907EF960}">
  <dimension ref="A1:Q104"/>
  <sheetViews>
    <sheetView showGridLines="0" tabSelected="1" topLeftCell="B73" zoomScale="98" zoomScaleNormal="98" workbookViewId="0">
      <selection activeCell="N65" sqref="N65"/>
    </sheetView>
  </sheetViews>
  <sheetFormatPr defaultRowHeight="15" x14ac:dyDescent="0.25"/>
  <sheetData>
    <row r="1" spans="1:17" s="22" customFormat="1" ht="62.25" customHeight="1" x14ac:dyDescent="0.7">
      <c r="A1" s="22" t="s">
        <v>28</v>
      </c>
    </row>
    <row r="5" spans="1:17" x14ac:dyDescent="0.25">
      <c r="Q5" s="13"/>
    </row>
    <row r="72" spans="1:14" x14ac:dyDescent="0.25">
      <c r="A72" s="10"/>
      <c r="B72" s="10"/>
      <c r="C72" s="10"/>
      <c r="D72" s="10"/>
      <c r="E72" s="10"/>
      <c r="F72" s="10"/>
      <c r="G72" s="10"/>
      <c r="H72" s="10"/>
      <c r="I72" s="10"/>
      <c r="J72" s="10"/>
      <c r="K72" s="10"/>
      <c r="L72" s="10"/>
      <c r="M72" s="10"/>
      <c r="N72" s="10"/>
    </row>
    <row r="73" spans="1:14" x14ac:dyDescent="0.25">
      <c r="A73" s="17"/>
      <c r="B73" s="17"/>
      <c r="C73" s="17"/>
      <c r="D73" s="17"/>
      <c r="E73" s="17"/>
      <c r="F73" s="17"/>
      <c r="G73" s="17"/>
      <c r="H73" s="17"/>
      <c r="I73" s="17"/>
      <c r="J73" s="17"/>
      <c r="K73" s="17"/>
      <c r="L73" s="17"/>
      <c r="M73" s="17"/>
      <c r="N73" s="17"/>
    </row>
    <row r="74" spans="1:14" x14ac:dyDescent="0.25">
      <c r="A74" s="10"/>
      <c r="B74" s="10"/>
      <c r="C74" s="10"/>
      <c r="D74" s="10"/>
      <c r="E74" s="10"/>
      <c r="F74" s="10"/>
      <c r="G74" s="10"/>
      <c r="H74" s="10"/>
      <c r="I74" s="10"/>
      <c r="J74" s="10"/>
      <c r="K74" s="10"/>
      <c r="L74" s="10"/>
      <c r="M74" s="10"/>
      <c r="N74" s="10"/>
    </row>
    <row r="75" spans="1:14" x14ac:dyDescent="0.25">
      <c r="A75" s="10"/>
      <c r="B75" s="10"/>
      <c r="C75" s="10"/>
      <c r="D75" s="10"/>
      <c r="E75" s="10"/>
      <c r="F75" s="10"/>
      <c r="G75" s="10"/>
      <c r="H75" s="10"/>
      <c r="I75" s="10"/>
      <c r="J75" s="10"/>
      <c r="K75" s="10"/>
      <c r="L75" s="10"/>
      <c r="M75" s="10"/>
      <c r="N75" s="10"/>
    </row>
    <row r="76" spans="1:14" x14ac:dyDescent="0.25">
      <c r="A76" s="10"/>
      <c r="B76" s="10"/>
      <c r="C76" s="10"/>
      <c r="D76" s="10"/>
      <c r="E76" s="10"/>
      <c r="F76" s="10"/>
      <c r="G76" s="10"/>
      <c r="H76" s="10"/>
      <c r="I76" s="10"/>
      <c r="J76" s="10"/>
      <c r="K76" s="10"/>
      <c r="L76" s="10"/>
      <c r="M76" s="10"/>
      <c r="N76" s="10"/>
    </row>
    <row r="77" spans="1:14" x14ac:dyDescent="0.25">
      <c r="A77" s="10"/>
      <c r="B77" s="10"/>
      <c r="C77" s="10"/>
      <c r="D77" s="10"/>
      <c r="E77" s="10"/>
      <c r="F77" s="10"/>
      <c r="G77" s="10"/>
      <c r="H77" s="10"/>
      <c r="I77" s="10"/>
      <c r="J77" s="10"/>
      <c r="K77" s="10"/>
      <c r="L77" s="10"/>
      <c r="M77" s="10"/>
      <c r="N77" s="10"/>
    </row>
    <row r="78" spans="1:14" x14ac:dyDescent="0.25">
      <c r="A78" s="10"/>
      <c r="B78" s="10"/>
      <c r="C78" s="10"/>
      <c r="D78" s="10"/>
      <c r="E78" s="10"/>
      <c r="F78" s="10"/>
      <c r="G78" s="10"/>
      <c r="H78" s="10"/>
      <c r="I78" s="10"/>
      <c r="J78" s="10"/>
      <c r="K78" s="10"/>
      <c r="L78" s="10"/>
      <c r="M78" s="10"/>
      <c r="N78" s="10"/>
    </row>
    <row r="79" spans="1:14" x14ac:dyDescent="0.25">
      <c r="A79" s="10"/>
      <c r="B79" s="10"/>
      <c r="C79" s="10"/>
      <c r="D79" s="10"/>
      <c r="E79" s="10"/>
      <c r="F79" s="10"/>
      <c r="G79" s="10"/>
      <c r="H79" s="10"/>
      <c r="I79" s="10"/>
      <c r="J79" s="10"/>
      <c r="K79" s="10"/>
      <c r="L79" s="10"/>
      <c r="M79" s="10"/>
      <c r="N79" s="10"/>
    </row>
    <row r="80" spans="1:14" x14ac:dyDescent="0.25">
      <c r="A80" s="10"/>
      <c r="B80" s="10"/>
      <c r="C80" s="10"/>
      <c r="D80" s="10"/>
      <c r="E80" s="10"/>
      <c r="F80" s="10"/>
      <c r="G80" s="10"/>
      <c r="H80" s="10"/>
      <c r="I80" s="10"/>
      <c r="J80" s="10"/>
      <c r="K80" s="10"/>
      <c r="L80" s="10"/>
      <c r="M80" s="10"/>
      <c r="N80" s="10"/>
    </row>
    <row r="81" spans="1:14" x14ac:dyDescent="0.25">
      <c r="A81" s="10"/>
      <c r="B81" s="10"/>
      <c r="C81" s="10"/>
      <c r="D81" s="10"/>
      <c r="E81" s="10"/>
      <c r="F81" s="10"/>
      <c r="G81" s="10"/>
      <c r="H81" s="10"/>
      <c r="I81" s="10"/>
      <c r="J81" s="10"/>
      <c r="K81" s="10"/>
      <c r="L81" s="10"/>
      <c r="M81" s="10"/>
      <c r="N81" s="10"/>
    </row>
    <row r="82" spans="1:14" x14ac:dyDescent="0.25">
      <c r="A82" s="10"/>
      <c r="B82" s="10"/>
      <c r="C82" s="10"/>
      <c r="D82" s="10"/>
      <c r="E82" s="10"/>
      <c r="F82" s="10"/>
      <c r="G82" s="10"/>
      <c r="H82" s="10"/>
      <c r="I82" s="10"/>
      <c r="J82" s="10"/>
      <c r="K82" s="10"/>
      <c r="L82" s="10"/>
      <c r="M82" s="10"/>
      <c r="N82" s="10"/>
    </row>
    <row r="83" spans="1:14" x14ac:dyDescent="0.25">
      <c r="A83" s="10"/>
      <c r="B83" s="10"/>
      <c r="C83" s="10"/>
      <c r="D83" s="10"/>
      <c r="E83" s="10"/>
      <c r="F83" s="10"/>
      <c r="G83" s="10"/>
      <c r="H83" s="10"/>
      <c r="I83" s="10"/>
      <c r="J83" s="10"/>
      <c r="K83" s="10"/>
      <c r="L83" s="10"/>
      <c r="M83" s="10"/>
      <c r="N83" s="10"/>
    </row>
    <row r="84" spans="1:14" x14ac:dyDescent="0.25">
      <c r="A84" s="10"/>
      <c r="B84" s="10"/>
      <c r="C84" s="10"/>
      <c r="D84" s="10"/>
      <c r="E84" s="10"/>
      <c r="F84" s="10"/>
      <c r="G84" s="10"/>
      <c r="H84" s="10"/>
      <c r="I84" s="10"/>
      <c r="J84" s="10"/>
      <c r="K84" s="10"/>
      <c r="L84" s="10"/>
      <c r="M84" s="10"/>
      <c r="N84" s="10"/>
    </row>
    <row r="85" spans="1:14" x14ac:dyDescent="0.25">
      <c r="A85" s="10"/>
      <c r="B85" s="10"/>
      <c r="C85" s="10"/>
      <c r="D85" s="10"/>
      <c r="E85" s="10"/>
      <c r="F85" s="10"/>
      <c r="G85" s="10"/>
      <c r="H85" s="10"/>
      <c r="I85" s="10"/>
      <c r="J85" s="10"/>
      <c r="K85" s="10"/>
      <c r="L85" s="10"/>
      <c r="M85" s="10"/>
      <c r="N85" s="10"/>
    </row>
    <row r="86" spans="1:14" x14ac:dyDescent="0.25">
      <c r="A86" s="10"/>
      <c r="B86" s="10"/>
      <c r="C86" s="10"/>
      <c r="D86" s="10"/>
      <c r="E86" s="10"/>
      <c r="F86" s="10"/>
      <c r="G86" s="10"/>
      <c r="H86" s="10"/>
      <c r="I86" s="10"/>
      <c r="J86" s="10"/>
      <c r="K86" s="10"/>
      <c r="L86" s="10"/>
      <c r="M86" s="10"/>
      <c r="N86" s="10"/>
    </row>
    <row r="87" spans="1:14" x14ac:dyDescent="0.25">
      <c r="A87" s="10"/>
      <c r="B87" s="10"/>
      <c r="C87" s="10"/>
      <c r="D87" s="10"/>
      <c r="E87" s="10"/>
      <c r="F87" s="10"/>
      <c r="G87" s="10"/>
      <c r="H87" s="10"/>
      <c r="I87" s="10"/>
      <c r="J87" s="10"/>
      <c r="K87" s="10"/>
      <c r="L87" s="10"/>
      <c r="M87" s="10"/>
      <c r="N87" s="10"/>
    </row>
    <row r="88" spans="1:14" x14ac:dyDescent="0.25">
      <c r="A88" s="10"/>
      <c r="B88" s="10"/>
      <c r="C88" s="10"/>
      <c r="D88" s="10"/>
      <c r="E88" s="10"/>
      <c r="F88" s="10"/>
      <c r="G88" s="10"/>
      <c r="H88" s="10"/>
      <c r="I88" s="10"/>
      <c r="J88" s="10"/>
      <c r="K88" s="10"/>
      <c r="L88" s="10"/>
      <c r="M88" s="10"/>
      <c r="N88" s="10"/>
    </row>
    <row r="89" spans="1:14" x14ac:dyDescent="0.25">
      <c r="A89" s="10"/>
      <c r="B89" s="10"/>
      <c r="C89" s="10"/>
      <c r="D89" s="10"/>
      <c r="E89" s="10"/>
      <c r="F89" s="10"/>
      <c r="G89" s="10"/>
      <c r="H89" s="10"/>
      <c r="I89" s="10"/>
      <c r="J89" s="10"/>
      <c r="K89" s="10"/>
      <c r="L89" s="10"/>
      <c r="M89" s="10"/>
      <c r="N89" s="10"/>
    </row>
    <row r="90" spans="1:14" x14ac:dyDescent="0.25">
      <c r="A90" s="10"/>
      <c r="B90" s="10"/>
      <c r="C90" s="10"/>
      <c r="D90" s="10"/>
      <c r="E90" s="10"/>
      <c r="F90" s="10"/>
      <c r="G90" s="10"/>
      <c r="H90" s="10"/>
      <c r="I90" s="10"/>
      <c r="J90" s="10"/>
      <c r="K90" s="10"/>
      <c r="L90" s="10"/>
      <c r="M90" s="10"/>
      <c r="N90" s="10"/>
    </row>
    <row r="91" spans="1:14" x14ac:dyDescent="0.25">
      <c r="A91" s="14"/>
    </row>
    <row r="92" spans="1:14" x14ac:dyDescent="0.25">
      <c r="A92" s="14"/>
    </row>
    <row r="93" spans="1:14" x14ac:dyDescent="0.25">
      <c r="A93" s="15"/>
    </row>
    <row r="94" spans="1:14" x14ac:dyDescent="0.25">
      <c r="A94" s="14"/>
    </row>
    <row r="95" spans="1:14" x14ac:dyDescent="0.25">
      <c r="A95" s="14"/>
    </row>
    <row r="96" spans="1:14" x14ac:dyDescent="0.25">
      <c r="A96" s="15"/>
    </row>
    <row r="97" spans="1:1" x14ac:dyDescent="0.25">
      <c r="A97" s="14"/>
    </row>
    <row r="98" spans="1:1" x14ac:dyDescent="0.25">
      <c r="A98" s="15"/>
    </row>
    <row r="99" spans="1:1" x14ac:dyDescent="0.25">
      <c r="A99" s="14"/>
    </row>
    <row r="100" spans="1:1" x14ac:dyDescent="0.25">
      <c r="A100" s="15"/>
    </row>
    <row r="101" spans="1:1" x14ac:dyDescent="0.25">
      <c r="A101" s="14"/>
    </row>
    <row r="102" spans="1:1" x14ac:dyDescent="0.25">
      <c r="A102" s="14"/>
    </row>
    <row r="103" spans="1:1" x14ac:dyDescent="0.25">
      <c r="A103" s="14"/>
    </row>
    <row r="104" spans="1:1" x14ac:dyDescent="0.25">
      <c r="A104" s="14"/>
    </row>
  </sheetData>
  <mergeCells count="1">
    <mergeCell ref="A73:N7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68E7D-F23C-483A-80A1-FD998B89D695}">
  <dimension ref="A2:D11"/>
  <sheetViews>
    <sheetView workbookViewId="0">
      <selection activeCell="B14" sqref="B14"/>
    </sheetView>
  </sheetViews>
  <sheetFormatPr defaultRowHeight="15" x14ac:dyDescent="0.25"/>
  <cols>
    <col min="1" max="1" width="17" customWidth="1"/>
    <col min="2" max="2" width="10.140625" customWidth="1"/>
    <col min="3" max="3" width="11.140625" customWidth="1"/>
    <col min="4" max="4" width="11.85546875" customWidth="1"/>
  </cols>
  <sheetData>
    <row r="2" spans="1:4" x14ac:dyDescent="0.25">
      <c r="A2" t="s">
        <v>31</v>
      </c>
      <c r="B2" t="s">
        <v>5</v>
      </c>
      <c r="C2" t="s">
        <v>3</v>
      </c>
      <c r="D2" t="s">
        <v>30</v>
      </c>
    </row>
    <row r="3" spans="1:4" x14ac:dyDescent="0.25">
      <c r="A3" t="s">
        <v>10</v>
      </c>
      <c r="B3">
        <f>COUNT(Insurance!C2:C1339)</f>
        <v>1338</v>
      </c>
      <c r="C3">
        <v>1338</v>
      </c>
      <c r="D3">
        <v>1338</v>
      </c>
    </row>
    <row r="4" spans="1:4" x14ac:dyDescent="0.25">
      <c r="A4" t="s">
        <v>8</v>
      </c>
      <c r="B4" s="2">
        <f>SUM(Insurance!C2:C1339)/B3</f>
        <v>30.663396860986538</v>
      </c>
      <c r="C4" s="2">
        <f>SUM(Table3[Age])/1338</f>
        <v>39.207025411061288</v>
      </c>
      <c r="D4" s="2">
        <f>SUM(Table3[Medical Insurance Charges])/1338</f>
        <v>13270.422265141257</v>
      </c>
    </row>
    <row r="5" spans="1:4" x14ac:dyDescent="0.25">
      <c r="A5" t="s">
        <v>9</v>
      </c>
      <c r="B5" s="2">
        <f>MEDIAN(Insurance!C2:C1339)</f>
        <v>30.4</v>
      </c>
      <c r="C5" s="2">
        <f>MEDIAN(Table3[Age])</f>
        <v>39</v>
      </c>
      <c r="D5" s="2">
        <f>MEDIAN(Table3[Medical Insurance Charges])</f>
        <v>9382.0329999999994</v>
      </c>
    </row>
    <row r="6" spans="1:4" x14ac:dyDescent="0.25">
      <c r="A6" t="s">
        <v>11</v>
      </c>
      <c r="B6" s="2">
        <f>_xlfn.STDEV.P(Insurance!C2:C1339)</f>
        <v>6.0959076415893865</v>
      </c>
      <c r="C6" s="2">
        <f>_xlfn.STDEV.P(Table3[Age])</f>
        <v>14.044709038954522</v>
      </c>
      <c r="D6" s="2">
        <f>_xlfn.STDEV.P(Table3[Medical Insurance Charges])</f>
        <v>12105.484975561621</v>
      </c>
    </row>
    <row r="7" spans="1:4" x14ac:dyDescent="0.25">
      <c r="A7" t="s">
        <v>12</v>
      </c>
      <c r="B7" s="2">
        <f>SKEW(Insurance!C2:C1339)</f>
        <v>0.28404711059874976</v>
      </c>
      <c r="C7" s="2">
        <f>SKEW(Table3[Age])</f>
        <v>5.5672515652991868E-2</v>
      </c>
      <c r="D7" s="2">
        <f>SKEW(Table3[Medical Insurance Charges])</f>
        <v>1.515879658024041</v>
      </c>
    </row>
    <row r="8" spans="1:4" x14ac:dyDescent="0.25">
      <c r="A8" t="s">
        <v>13</v>
      </c>
      <c r="B8" s="2">
        <f>KURT(Insurance!C2:C1339)</f>
        <v>-5.0731531354682335E-2</v>
      </c>
      <c r="C8" s="2">
        <f>KURT(Table3[Age])</f>
        <v>-1.2450876526418739</v>
      </c>
      <c r="D8" s="2">
        <f>KURT(Table3[Medical Insurance Charges])</f>
        <v>1.6062986532968111</v>
      </c>
    </row>
    <row r="9" spans="1:4" x14ac:dyDescent="0.25">
      <c r="A9" t="s">
        <v>14</v>
      </c>
      <c r="B9" s="2">
        <f>MAX(Insurance!C2:C1339)</f>
        <v>53.13</v>
      </c>
      <c r="C9" s="2">
        <f>MAX(Table3[Age])</f>
        <v>64</v>
      </c>
      <c r="D9" s="2">
        <f>MAX(Table3[Medical Insurance Charges])</f>
        <v>63770.428010000003</v>
      </c>
    </row>
    <row r="10" spans="1:4" x14ac:dyDescent="0.25">
      <c r="A10" t="s">
        <v>15</v>
      </c>
      <c r="B10" s="2">
        <f>MIN(Insurance!C2:C1339)</f>
        <v>15.96</v>
      </c>
      <c r="C10" s="2">
        <f>MIN(Table3[Age])</f>
        <v>18</v>
      </c>
      <c r="D10" s="2">
        <f>MIN(Table3[Medical Insurance Charges])</f>
        <v>1121.8739</v>
      </c>
    </row>
    <row r="11" spans="1:4" x14ac:dyDescent="0.25">
      <c r="A11" t="s">
        <v>16</v>
      </c>
      <c r="B11" s="2">
        <f>B9-B10</f>
        <v>37.17</v>
      </c>
      <c r="C11" s="2">
        <f>C9-C10</f>
        <v>46</v>
      </c>
      <c r="D11" s="2">
        <f>D9-D10</f>
        <v>62648.554110000005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43CD7-237D-4DA3-A55D-2F27DF1E9728}">
  <dimension ref="A3:B14"/>
  <sheetViews>
    <sheetView workbookViewId="0">
      <selection activeCell="E3" sqref="E3"/>
    </sheetView>
  </sheetViews>
  <sheetFormatPr defaultRowHeight="15" x14ac:dyDescent="0.25"/>
  <cols>
    <col min="1" max="1" width="13.7109375" customWidth="1"/>
    <col min="2" max="2" width="38.140625" customWidth="1"/>
  </cols>
  <sheetData>
    <row r="3" spans="1:2" x14ac:dyDescent="0.25">
      <c r="A3" s="8" t="s">
        <v>17</v>
      </c>
      <c r="B3" t="s">
        <v>19</v>
      </c>
    </row>
    <row r="4" spans="1:2" x14ac:dyDescent="0.25">
      <c r="A4" s="9">
        <v>37</v>
      </c>
      <c r="B4" s="20">
        <v>18019.9118772</v>
      </c>
    </row>
    <row r="5" spans="1:2" x14ac:dyDescent="0.25">
      <c r="A5" s="9">
        <v>43</v>
      </c>
      <c r="B5" s="20">
        <v>19267.278653333331</v>
      </c>
    </row>
    <row r="6" spans="1:2" x14ac:dyDescent="0.25">
      <c r="A6" s="9">
        <v>52</v>
      </c>
      <c r="B6" s="20">
        <v>18256.269719310341</v>
      </c>
    </row>
    <row r="7" spans="1:2" x14ac:dyDescent="0.25">
      <c r="A7" s="9">
        <v>54</v>
      </c>
      <c r="B7" s="20">
        <v>18758.546475357143</v>
      </c>
    </row>
    <row r="8" spans="1:2" x14ac:dyDescent="0.25">
      <c r="A8" s="9">
        <v>59</v>
      </c>
      <c r="B8" s="20">
        <v>18895.869531599998</v>
      </c>
    </row>
    <row r="9" spans="1:2" x14ac:dyDescent="0.25">
      <c r="A9" s="9">
        <v>60</v>
      </c>
      <c r="B9" s="20">
        <v>21979.418507391303</v>
      </c>
    </row>
    <row r="10" spans="1:2" x14ac:dyDescent="0.25">
      <c r="A10" s="9">
        <v>61</v>
      </c>
      <c r="B10" s="20">
        <v>22024.457608695651</v>
      </c>
    </row>
    <row r="11" spans="1:2" x14ac:dyDescent="0.25">
      <c r="A11" s="9">
        <v>62</v>
      </c>
      <c r="B11" s="20">
        <v>19163.856573478261</v>
      </c>
    </row>
    <row r="12" spans="1:2" x14ac:dyDescent="0.25">
      <c r="A12" s="9">
        <v>63</v>
      </c>
      <c r="B12" s="20">
        <v>19884.998460869567</v>
      </c>
    </row>
    <row r="13" spans="1:2" x14ac:dyDescent="0.25">
      <c r="A13" s="9">
        <v>64</v>
      </c>
      <c r="B13" s="20">
        <v>23275.530837272723</v>
      </c>
    </row>
    <row r="14" spans="1:2" x14ac:dyDescent="0.25">
      <c r="A14" s="9" t="s">
        <v>18</v>
      </c>
      <c r="B14" s="20">
        <v>19838.938213346773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A819A-3400-4C8E-9E1E-02C8C299BE8D}">
  <dimension ref="A3:B6"/>
  <sheetViews>
    <sheetView workbookViewId="0">
      <selection activeCell="A4" sqref="A4"/>
    </sheetView>
  </sheetViews>
  <sheetFormatPr defaultRowHeight="15" x14ac:dyDescent="0.25"/>
  <cols>
    <col min="1" max="1" width="13.7109375" customWidth="1"/>
    <col min="2" max="2" width="38.140625" customWidth="1"/>
  </cols>
  <sheetData>
    <row r="3" spans="1:2" x14ac:dyDescent="0.25">
      <c r="A3" s="8" t="s">
        <v>17</v>
      </c>
      <c r="B3" t="s">
        <v>19</v>
      </c>
    </row>
    <row r="4" spans="1:2" x14ac:dyDescent="0.25">
      <c r="A4" s="9" t="s">
        <v>1</v>
      </c>
      <c r="B4" s="19">
        <v>8434.2682978561988</v>
      </c>
    </row>
    <row r="5" spans="1:2" x14ac:dyDescent="0.25">
      <c r="A5" s="9" t="s">
        <v>0</v>
      </c>
      <c r="B5" s="19">
        <v>32050.231831532848</v>
      </c>
    </row>
    <row r="6" spans="1:2" x14ac:dyDescent="0.25">
      <c r="A6" s="9" t="s">
        <v>18</v>
      </c>
      <c r="B6" s="19">
        <v>13270.422265141251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7A8B2-C9A3-48D8-BD6F-DC74E2A2D392}">
  <dimension ref="A1:E24"/>
  <sheetViews>
    <sheetView topLeftCell="A11" workbookViewId="0">
      <selection activeCell="A4" sqref="A4"/>
    </sheetView>
  </sheetViews>
  <sheetFormatPr defaultRowHeight="15" x14ac:dyDescent="0.25"/>
  <cols>
    <col min="1" max="1" width="13.7109375" customWidth="1"/>
    <col min="2" max="2" width="38.140625" customWidth="1"/>
  </cols>
  <sheetData>
    <row r="1" spans="1:5" x14ac:dyDescent="0.25">
      <c r="A1" s="21" t="s">
        <v>29</v>
      </c>
    </row>
    <row r="3" spans="1:5" x14ac:dyDescent="0.25">
      <c r="A3" s="8" t="s">
        <v>17</v>
      </c>
      <c r="B3" t="s">
        <v>19</v>
      </c>
      <c r="D3" s="18" t="s">
        <v>17</v>
      </c>
      <c r="E3" s="18" t="s">
        <v>19</v>
      </c>
    </row>
    <row r="4" spans="1:5" x14ac:dyDescent="0.25">
      <c r="A4" s="11">
        <v>44.77</v>
      </c>
      <c r="B4" s="12">
        <v>9058.7302999999993</v>
      </c>
      <c r="D4" s="11">
        <v>53.13</v>
      </c>
      <c r="E4" s="12">
        <v>1163.4627</v>
      </c>
    </row>
    <row r="5" spans="1:5" x14ac:dyDescent="0.25">
      <c r="A5" s="11">
        <v>44.88</v>
      </c>
      <c r="B5" s="12">
        <v>39722.746200000001</v>
      </c>
      <c r="D5" s="11">
        <v>52.58</v>
      </c>
      <c r="E5" s="12">
        <v>44501.398200000003</v>
      </c>
    </row>
    <row r="6" spans="1:5" x14ac:dyDescent="0.25">
      <c r="A6" s="11">
        <v>45.32</v>
      </c>
      <c r="B6" s="12">
        <v>8569.8618000000006</v>
      </c>
      <c r="D6" s="11">
        <v>50.38</v>
      </c>
      <c r="E6" s="12">
        <v>2438.0551999999998</v>
      </c>
    </row>
    <row r="7" spans="1:5" x14ac:dyDescent="0.25">
      <c r="A7" s="11">
        <v>45.43</v>
      </c>
      <c r="B7" s="12">
        <v>6356.2707</v>
      </c>
      <c r="D7" s="11">
        <v>49.06</v>
      </c>
      <c r="E7" s="12">
        <v>11381.3254</v>
      </c>
    </row>
    <row r="8" spans="1:5" x14ac:dyDescent="0.25">
      <c r="A8" s="11">
        <v>45.54</v>
      </c>
      <c r="B8" s="12">
        <v>42112.2356</v>
      </c>
      <c r="D8" s="11">
        <v>48.07</v>
      </c>
      <c r="E8" s="12">
        <v>9432.9253000000008</v>
      </c>
    </row>
    <row r="9" spans="1:5" x14ac:dyDescent="0.25">
      <c r="A9" s="11">
        <v>45.9</v>
      </c>
      <c r="B9" s="12">
        <v>3693.4279999999999</v>
      </c>
      <c r="D9" s="11">
        <v>47.74</v>
      </c>
      <c r="E9" s="12">
        <v>9748.9105999999992</v>
      </c>
    </row>
    <row r="10" spans="1:5" x14ac:dyDescent="0.25">
      <c r="A10" s="11">
        <v>46.09</v>
      </c>
      <c r="B10" s="12">
        <v>9549.5650999999998</v>
      </c>
      <c r="D10" s="11">
        <v>47.6</v>
      </c>
      <c r="E10" s="12">
        <v>46113.510999999999</v>
      </c>
    </row>
    <row r="11" spans="1:5" x14ac:dyDescent="0.25">
      <c r="A11" s="11">
        <v>46.2</v>
      </c>
      <c r="B11" s="12">
        <v>45863.205000000002</v>
      </c>
      <c r="D11" s="11">
        <v>47.52</v>
      </c>
      <c r="E11" s="12">
        <v>8083.9197999999997</v>
      </c>
    </row>
    <row r="12" spans="1:5" x14ac:dyDescent="0.25">
      <c r="A12" s="11">
        <v>46.53</v>
      </c>
      <c r="B12" s="12">
        <v>4683.0256999999992</v>
      </c>
      <c r="D12" s="11">
        <v>47.41</v>
      </c>
      <c r="E12" s="12">
        <v>63770.428010000003</v>
      </c>
    </row>
    <row r="13" spans="1:5" x14ac:dyDescent="0.25">
      <c r="A13" s="11">
        <v>46.7</v>
      </c>
      <c r="B13" s="12">
        <v>11538.421</v>
      </c>
      <c r="D13" s="11">
        <v>46.75</v>
      </c>
      <c r="E13" s="12">
        <v>12592.5345</v>
      </c>
    </row>
    <row r="14" spans="1:5" x14ac:dyDescent="0.25">
      <c r="A14" s="11">
        <v>46.75</v>
      </c>
      <c r="B14" s="12">
        <v>12592.5345</v>
      </c>
      <c r="D14" s="11">
        <v>46.7</v>
      </c>
      <c r="E14" s="12">
        <v>11538.421</v>
      </c>
    </row>
    <row r="15" spans="1:5" x14ac:dyDescent="0.25">
      <c r="A15" s="11">
        <v>47.41</v>
      </c>
      <c r="B15" s="12">
        <v>63770.428010000003</v>
      </c>
      <c r="D15" s="11">
        <v>46.53</v>
      </c>
      <c r="E15" s="12">
        <v>4683.0256999999992</v>
      </c>
    </row>
    <row r="16" spans="1:5" x14ac:dyDescent="0.25">
      <c r="A16" s="11">
        <v>47.52</v>
      </c>
      <c r="B16" s="12">
        <v>8083.9197999999997</v>
      </c>
      <c r="D16" s="11">
        <v>46.2</v>
      </c>
      <c r="E16" s="12">
        <v>45863.205000000002</v>
      </c>
    </row>
    <row r="17" spans="1:5" x14ac:dyDescent="0.25">
      <c r="A17" s="11">
        <v>47.6</v>
      </c>
      <c r="B17" s="12">
        <v>46113.510999999999</v>
      </c>
      <c r="D17" s="11">
        <v>46.09</v>
      </c>
      <c r="E17" s="12">
        <v>9549.5650999999998</v>
      </c>
    </row>
    <row r="18" spans="1:5" x14ac:dyDescent="0.25">
      <c r="A18" s="11">
        <v>47.74</v>
      </c>
      <c r="B18" s="12">
        <v>9748.9105999999992</v>
      </c>
      <c r="D18" s="11">
        <v>45.9</v>
      </c>
      <c r="E18" s="12">
        <v>3693.4279999999999</v>
      </c>
    </row>
    <row r="19" spans="1:5" x14ac:dyDescent="0.25">
      <c r="A19" s="11">
        <v>48.07</v>
      </c>
      <c r="B19" s="12">
        <v>9432.9253000000008</v>
      </c>
      <c r="D19" s="11">
        <v>45.54</v>
      </c>
      <c r="E19" s="12">
        <v>42112.2356</v>
      </c>
    </row>
    <row r="20" spans="1:5" x14ac:dyDescent="0.25">
      <c r="A20" s="11">
        <v>49.06</v>
      </c>
      <c r="B20" s="12">
        <v>11381.3254</v>
      </c>
      <c r="D20" s="11">
        <v>45.43</v>
      </c>
      <c r="E20" s="12">
        <v>6356.2707</v>
      </c>
    </row>
    <row r="21" spans="1:5" x14ac:dyDescent="0.25">
      <c r="A21" s="11">
        <v>50.38</v>
      </c>
      <c r="B21" s="12">
        <v>2438.0551999999998</v>
      </c>
      <c r="D21" s="11">
        <v>45.32</v>
      </c>
      <c r="E21" s="12">
        <v>8569.8618000000006</v>
      </c>
    </row>
    <row r="22" spans="1:5" x14ac:dyDescent="0.25">
      <c r="A22" s="11">
        <v>52.58</v>
      </c>
      <c r="B22" s="12">
        <v>44501.398200000003</v>
      </c>
      <c r="D22" s="11">
        <v>44.88</v>
      </c>
      <c r="E22" s="12">
        <v>39722.746200000001</v>
      </c>
    </row>
    <row r="23" spans="1:5" x14ac:dyDescent="0.25">
      <c r="A23" s="11">
        <v>53.13</v>
      </c>
      <c r="B23" s="12">
        <v>1163.4627</v>
      </c>
      <c r="D23" s="11">
        <v>44.77</v>
      </c>
      <c r="E23" s="12">
        <v>9058.7302999999993</v>
      </c>
    </row>
    <row r="24" spans="1:5" x14ac:dyDescent="0.25">
      <c r="A24" s="11" t="s">
        <v>18</v>
      </c>
      <c r="B24" s="12">
        <v>18170.000523181814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78082-E5E1-408F-A2A6-D033F503F402}">
  <dimension ref="A3:L80"/>
  <sheetViews>
    <sheetView topLeftCell="A23" workbookViewId="0">
      <selection activeCell="I19" sqref="I19"/>
    </sheetView>
  </sheetViews>
  <sheetFormatPr defaultRowHeight="15" x14ac:dyDescent="0.25"/>
  <cols>
    <col min="1" max="1" width="38.140625" customWidth="1"/>
    <col min="2" max="2" width="17.28515625" customWidth="1"/>
    <col min="3" max="3" width="10.140625" customWidth="1"/>
    <col min="4" max="4" width="10.42578125" customWidth="1"/>
    <col min="5" max="5" width="10.28515625" customWidth="1"/>
    <col min="6" max="6" width="12.140625" customWidth="1"/>
    <col min="7" max="7" width="10" customWidth="1"/>
    <col min="8" max="8" width="12.5703125" customWidth="1"/>
    <col min="9" max="9" width="39.7109375" customWidth="1"/>
    <col min="10" max="10" width="16.7109375" customWidth="1"/>
    <col min="11" max="12" width="11.42578125" customWidth="1"/>
  </cols>
  <sheetData>
    <row r="3" spans="1:8" x14ac:dyDescent="0.25">
      <c r="A3" s="8" t="s">
        <v>32</v>
      </c>
      <c r="B3" s="8" t="s">
        <v>27</v>
      </c>
    </row>
    <row r="4" spans="1:8" x14ac:dyDescent="0.25">
      <c r="A4" s="8" t="s">
        <v>17</v>
      </c>
      <c r="B4" s="7">
        <v>0</v>
      </c>
      <c r="C4" s="7">
        <v>1</v>
      </c>
      <c r="D4" s="7">
        <v>2</v>
      </c>
      <c r="E4" s="7">
        <v>3</v>
      </c>
      <c r="F4" s="7">
        <v>4</v>
      </c>
      <c r="G4" s="7">
        <v>5</v>
      </c>
      <c r="H4" s="7" t="s">
        <v>18</v>
      </c>
    </row>
    <row r="5" spans="1:8" x14ac:dyDescent="0.25">
      <c r="A5" s="9" t="s">
        <v>21</v>
      </c>
      <c r="B5" s="12">
        <v>2246649.3352999999</v>
      </c>
      <c r="C5" s="12">
        <v>1300268.9872100004</v>
      </c>
      <c r="D5" s="12">
        <v>1038079.06113</v>
      </c>
      <c r="E5" s="12">
        <v>645744.61054000014</v>
      </c>
      <c r="F5" s="12">
        <v>72255.119860000006</v>
      </c>
      <c r="G5" s="12">
        <v>60692.649249999995</v>
      </c>
      <c r="H5" s="12">
        <v>5363689.7632900001</v>
      </c>
    </row>
    <row r="6" spans="1:8" x14ac:dyDescent="0.25">
      <c r="A6" s="9" t="s">
        <v>23</v>
      </c>
      <c r="B6" s="12">
        <v>1709090.0106689997</v>
      </c>
      <c r="C6" s="12">
        <v>1255885.8930000002</v>
      </c>
      <c r="D6" s="12">
        <v>694372.78879999998</v>
      </c>
      <c r="E6" s="12">
        <v>561986.61855000001</v>
      </c>
      <c r="F6" s="12">
        <v>101396.35184</v>
      </c>
      <c r="G6" s="12">
        <v>20936.920449999998</v>
      </c>
      <c r="H6" s="12">
        <v>4343668.5833089994</v>
      </c>
    </row>
    <row r="7" spans="1:8" x14ac:dyDescent="0.25">
      <c r="A7" s="9" t="s">
        <v>22</v>
      </c>
      <c r="B7" s="12">
        <v>1494816.9612800006</v>
      </c>
      <c r="C7" s="12">
        <v>757038.96689000004</v>
      </c>
      <c r="D7" s="12">
        <v>888644.76934999984</v>
      </c>
      <c r="E7" s="12">
        <v>818163.39091999992</v>
      </c>
      <c r="F7" s="12">
        <v>68082.112349999996</v>
      </c>
      <c r="G7" s="12">
        <v>8965.7957499999993</v>
      </c>
      <c r="H7" s="12">
        <v>4035711.9965400002</v>
      </c>
    </row>
    <row r="8" spans="1:8" x14ac:dyDescent="0.25">
      <c r="A8" s="9" t="s">
        <v>20</v>
      </c>
      <c r="B8" s="12">
        <v>1647513.688090001</v>
      </c>
      <c r="C8" s="12">
        <v>811705.8263500001</v>
      </c>
      <c r="D8" s="12">
        <v>996558.67686999973</v>
      </c>
      <c r="E8" s="12">
        <v>384890.36358</v>
      </c>
      <c r="F8" s="12">
        <v>104532.82372999999</v>
      </c>
      <c r="G8" s="12">
        <v>67553.269</v>
      </c>
      <c r="H8" s="12">
        <v>4012754.6476200004</v>
      </c>
    </row>
    <row r="9" spans="1:8" x14ac:dyDescent="0.25">
      <c r="A9" s="9" t="s">
        <v>18</v>
      </c>
      <c r="B9" s="12">
        <v>7098069.9953390015</v>
      </c>
      <c r="C9" s="12">
        <v>4124899.673450001</v>
      </c>
      <c r="D9" s="12">
        <v>3617655.2961499998</v>
      </c>
      <c r="E9" s="12">
        <v>2410784.9835900003</v>
      </c>
      <c r="F9" s="12">
        <v>346266.40778000001</v>
      </c>
      <c r="G9" s="12">
        <v>158148.63444999998</v>
      </c>
      <c r="H9" s="12">
        <v>17755824.990759</v>
      </c>
    </row>
    <row r="31" spans="1:12" x14ac:dyDescent="0.25">
      <c r="A31" s="8" t="s">
        <v>19</v>
      </c>
      <c r="B31" s="8" t="s">
        <v>27</v>
      </c>
      <c r="G31" t="s">
        <v>19</v>
      </c>
    </row>
    <row r="32" spans="1:12" x14ac:dyDescent="0.25">
      <c r="A32" s="8" t="s">
        <v>17</v>
      </c>
      <c r="B32" t="s">
        <v>21</v>
      </c>
      <c r="C32" t="s">
        <v>23</v>
      </c>
      <c r="D32" t="s">
        <v>22</v>
      </c>
      <c r="E32" t="s">
        <v>20</v>
      </c>
      <c r="F32" t="s">
        <v>18</v>
      </c>
      <c r="G32" t="s">
        <v>17</v>
      </c>
      <c r="H32" t="s">
        <v>21</v>
      </c>
      <c r="I32" t="s">
        <v>23</v>
      </c>
      <c r="J32" t="s">
        <v>22</v>
      </c>
      <c r="K32" t="s">
        <v>20</v>
      </c>
      <c r="L32" t="s">
        <v>18</v>
      </c>
    </row>
    <row r="33" spans="1:12" x14ac:dyDescent="0.25">
      <c r="A33" s="9">
        <v>18</v>
      </c>
      <c r="B33" s="12">
        <v>6677.5559859459463</v>
      </c>
      <c r="C33" s="12">
        <v>7558.7324971562475</v>
      </c>
      <c r="D33" s="12"/>
      <c r="E33" s="12"/>
      <c r="F33" s="12">
        <v>7086.2175563623196</v>
      </c>
      <c r="G33">
        <v>18</v>
      </c>
      <c r="H33" s="20">
        <v>6677.5559859459463</v>
      </c>
      <c r="I33" s="20">
        <v>7558.7324971562475</v>
      </c>
      <c r="J33" s="20"/>
      <c r="K33" s="20"/>
      <c r="L33" s="20">
        <v>7086.2175563623196</v>
      </c>
    </row>
    <row r="34" spans="1:12" x14ac:dyDescent="0.25">
      <c r="A34" s="9">
        <v>19</v>
      </c>
      <c r="B34" s="12">
        <v>35570.314200000001</v>
      </c>
      <c r="C34" s="12"/>
      <c r="D34" s="12">
        <v>9479.6365241176445</v>
      </c>
      <c r="E34" s="12">
        <v>7543.201623548387</v>
      </c>
      <c r="F34" s="12">
        <v>9747.9093345588208</v>
      </c>
      <c r="G34">
        <v>19</v>
      </c>
      <c r="H34" s="20">
        <v>35570.314200000001</v>
      </c>
      <c r="I34" s="20"/>
      <c r="J34" s="20">
        <v>9479.6365241176445</v>
      </c>
      <c r="K34" s="20">
        <v>7543.201623548387</v>
      </c>
      <c r="L34" s="20">
        <v>9747.9093345588208</v>
      </c>
    </row>
    <row r="35" spans="1:12" x14ac:dyDescent="0.25">
      <c r="A35" s="9">
        <v>20</v>
      </c>
      <c r="B35" s="12">
        <v>10213.452252499999</v>
      </c>
      <c r="C35" s="12">
        <v>7876.547375000001</v>
      </c>
      <c r="D35" s="12">
        <v>11198.324578571428</v>
      </c>
      <c r="E35" s="12">
        <v>10909.507503749999</v>
      </c>
      <c r="F35" s="12">
        <v>10159.697736206899</v>
      </c>
      <c r="G35">
        <v>20</v>
      </c>
      <c r="H35" s="20">
        <v>10213.452252499999</v>
      </c>
      <c r="I35" s="20">
        <v>7876.547375000001</v>
      </c>
      <c r="J35" s="20">
        <v>11198.324578571428</v>
      </c>
      <c r="K35" s="20">
        <v>10909.507503749999</v>
      </c>
      <c r="L35" s="20">
        <v>10159.697736206899</v>
      </c>
    </row>
    <row r="36" spans="1:12" x14ac:dyDescent="0.25">
      <c r="A36" s="9">
        <v>21</v>
      </c>
      <c r="B36" s="12">
        <v>4056.6647585714281</v>
      </c>
      <c r="C36" s="12">
        <v>4637.1238999999996</v>
      </c>
      <c r="D36" s="12">
        <v>5830.5446599999996</v>
      </c>
      <c r="E36" s="12">
        <v>4397.5239999999994</v>
      </c>
      <c r="F36" s="12">
        <v>4730.4643296428567</v>
      </c>
      <c r="G36">
        <v>21</v>
      </c>
      <c r="H36" s="20">
        <v>4056.6647585714281</v>
      </c>
      <c r="I36" s="20">
        <v>4637.1238999999996</v>
      </c>
      <c r="J36" s="20">
        <v>5830.5446599999996</v>
      </c>
      <c r="K36" s="20">
        <v>4397.5239999999994</v>
      </c>
      <c r="L36" s="20">
        <v>4730.4643296428567</v>
      </c>
    </row>
    <row r="37" spans="1:12" x14ac:dyDescent="0.25">
      <c r="A37" s="9">
        <v>22</v>
      </c>
      <c r="B37" s="12">
        <v>20299.833287500001</v>
      </c>
      <c r="C37" s="12">
        <v>2952.2419642857144</v>
      </c>
      <c r="D37" s="12">
        <v>7159.2799142857157</v>
      </c>
      <c r="E37" s="12">
        <v>7863.7998333333335</v>
      </c>
      <c r="F37" s="12">
        <v>10012.932801785715</v>
      </c>
      <c r="G37">
        <v>22</v>
      </c>
      <c r="H37" s="20">
        <v>20299.833287500001</v>
      </c>
      <c r="I37" s="20">
        <v>2952.2419642857144</v>
      </c>
      <c r="J37" s="20">
        <v>7159.2799142857157</v>
      </c>
      <c r="K37" s="20">
        <v>7863.7998333333335</v>
      </c>
      <c r="L37" s="20">
        <v>10012.932801785715</v>
      </c>
    </row>
    <row r="38" spans="1:12" x14ac:dyDescent="0.25">
      <c r="A38" s="9">
        <v>23</v>
      </c>
      <c r="B38" s="12">
        <v>9395.0514285714289</v>
      </c>
      <c r="C38" s="12">
        <v>20813.061505714286</v>
      </c>
      <c r="D38" s="12">
        <v>9539.4869699999999</v>
      </c>
      <c r="E38" s="12">
        <v>9931.6802542857149</v>
      </c>
      <c r="F38" s="12">
        <v>12419.820039642858</v>
      </c>
      <c r="G38">
        <v>23</v>
      </c>
      <c r="H38" s="20">
        <v>9395.0514285714289</v>
      </c>
      <c r="I38" s="20">
        <v>20813.061505714286</v>
      </c>
      <c r="J38" s="20">
        <v>9539.4869699999999</v>
      </c>
      <c r="K38" s="20">
        <v>9931.6802542857149</v>
      </c>
      <c r="L38" s="20">
        <v>12419.820039642858</v>
      </c>
    </row>
    <row r="39" spans="1:12" x14ac:dyDescent="0.25">
      <c r="A39" s="9">
        <v>24</v>
      </c>
      <c r="B39" s="12">
        <v>10656.494520000002</v>
      </c>
      <c r="C39" s="12">
        <v>17977.227958571428</v>
      </c>
      <c r="D39" s="12">
        <v>4523.9314885714284</v>
      </c>
      <c r="E39" s="12">
        <v>9434.4098814285717</v>
      </c>
      <c r="F39" s="12">
        <v>10648.015962142857</v>
      </c>
      <c r="G39">
        <v>24</v>
      </c>
      <c r="H39" s="20">
        <v>10656.494520000002</v>
      </c>
      <c r="I39" s="20">
        <v>17977.227958571428</v>
      </c>
      <c r="J39" s="20">
        <v>4523.9314885714284</v>
      </c>
      <c r="K39" s="20">
        <v>9434.4098814285717</v>
      </c>
      <c r="L39" s="20">
        <v>10648.015962142857</v>
      </c>
    </row>
    <row r="40" spans="1:12" x14ac:dyDescent="0.25">
      <c r="A40" s="9">
        <v>25</v>
      </c>
      <c r="B40" s="12">
        <v>15651.834784285715</v>
      </c>
      <c r="C40" s="12">
        <v>8042.7138728571426</v>
      </c>
      <c r="D40" s="12">
        <v>5222.6604428571427</v>
      </c>
      <c r="E40" s="12">
        <v>10436.25214285714</v>
      </c>
      <c r="F40" s="12">
        <v>9838.3653107142873</v>
      </c>
      <c r="G40">
        <v>25</v>
      </c>
      <c r="H40" s="20">
        <v>15651.834784285715</v>
      </c>
      <c r="I40" s="20">
        <v>8042.7138728571426</v>
      </c>
      <c r="J40" s="20">
        <v>5222.6604428571427</v>
      </c>
      <c r="K40" s="20">
        <v>10436.25214285714</v>
      </c>
      <c r="L40" s="20">
        <v>9838.3653107142873</v>
      </c>
    </row>
    <row r="41" spans="1:12" x14ac:dyDescent="0.25">
      <c r="A41" s="9">
        <v>26</v>
      </c>
      <c r="B41" s="12">
        <v>5137.6076000000012</v>
      </c>
      <c r="C41" s="12">
        <v>8303.7224200000001</v>
      </c>
      <c r="D41" s="12">
        <v>3157.8143571428577</v>
      </c>
      <c r="E41" s="12">
        <v>7936.1568571428579</v>
      </c>
      <c r="F41" s="12">
        <v>6133.8253085714296</v>
      </c>
      <c r="G41">
        <v>26</v>
      </c>
      <c r="H41" s="20">
        <v>5137.6076000000012</v>
      </c>
      <c r="I41" s="20">
        <v>8303.7224200000001</v>
      </c>
      <c r="J41" s="20">
        <v>3157.8143571428577</v>
      </c>
      <c r="K41" s="20">
        <v>7936.1568571428579</v>
      </c>
      <c r="L41" s="20">
        <v>6133.8253085714296</v>
      </c>
    </row>
    <row r="42" spans="1:12" x14ac:dyDescent="0.25">
      <c r="A42" s="9">
        <v>27</v>
      </c>
      <c r="B42" s="12">
        <v>17490.830688888891</v>
      </c>
      <c r="C42" s="12">
        <v>9572.962407142857</v>
      </c>
      <c r="D42" s="12">
        <v>10817.373858333334</v>
      </c>
      <c r="E42" s="12">
        <v>8639.8653333333332</v>
      </c>
      <c r="F42" s="12">
        <v>12184.701721428573</v>
      </c>
      <c r="G42">
        <v>27</v>
      </c>
      <c r="H42" s="20">
        <v>17490.830688888891</v>
      </c>
      <c r="I42" s="20">
        <v>9572.962407142857</v>
      </c>
      <c r="J42" s="20">
        <v>10817.373858333334</v>
      </c>
      <c r="K42" s="20">
        <v>8639.8653333333332</v>
      </c>
      <c r="L42" s="20">
        <v>12184.701721428573</v>
      </c>
    </row>
    <row r="43" spans="1:12" x14ac:dyDescent="0.25">
      <c r="A43" s="9">
        <v>28</v>
      </c>
      <c r="B43" s="12">
        <v>9387.8312999999998</v>
      </c>
      <c r="C43" s="12">
        <v>6847.197257142856</v>
      </c>
      <c r="D43" s="12">
        <v>6743.0523883333326</v>
      </c>
      <c r="E43" s="12">
        <v>12920.843752857143</v>
      </c>
      <c r="F43" s="12">
        <v>9069.1875642857121</v>
      </c>
      <c r="G43">
        <v>28</v>
      </c>
      <c r="H43" s="20">
        <v>9387.8312999999998</v>
      </c>
      <c r="I43" s="20">
        <v>6847.197257142856</v>
      </c>
      <c r="J43" s="20">
        <v>6743.0523883333326</v>
      </c>
      <c r="K43" s="20">
        <v>12920.843752857143</v>
      </c>
      <c r="L43" s="20">
        <v>9069.1875642857121</v>
      </c>
    </row>
    <row r="44" spans="1:12" x14ac:dyDescent="0.25">
      <c r="A44" s="9">
        <v>29</v>
      </c>
      <c r="B44" s="12">
        <v>5993.8234857142861</v>
      </c>
      <c r="C44" s="12">
        <v>11769.046287142857</v>
      </c>
      <c r="D44" s="12">
        <v>8576.189049999999</v>
      </c>
      <c r="E44" s="12">
        <v>16206.812311666667</v>
      </c>
      <c r="F44" s="12">
        <v>10430.158727037036</v>
      </c>
      <c r="G44">
        <v>29</v>
      </c>
      <c r="H44" s="20">
        <v>5993.8234857142861</v>
      </c>
      <c r="I44" s="20">
        <v>11769.046287142857</v>
      </c>
      <c r="J44" s="20">
        <v>8576.189049999999</v>
      </c>
      <c r="K44" s="20">
        <v>16206.812311666667</v>
      </c>
      <c r="L44" s="20">
        <v>10430.158727037036</v>
      </c>
    </row>
    <row r="45" spans="1:12" x14ac:dyDescent="0.25">
      <c r="A45" s="9">
        <v>30</v>
      </c>
      <c r="B45" s="12">
        <v>16797.029989999999</v>
      </c>
      <c r="C45" s="12">
        <v>4481.0323250000001</v>
      </c>
      <c r="D45" s="12">
        <v>11854.414133333334</v>
      </c>
      <c r="E45" s="12">
        <v>15861.008714285714</v>
      </c>
      <c r="F45" s="12">
        <v>12719.110358148147</v>
      </c>
      <c r="G45">
        <v>30</v>
      </c>
      <c r="H45" s="20">
        <v>16797.029989999999</v>
      </c>
      <c r="I45" s="20">
        <v>4481.0323250000001</v>
      </c>
      <c r="J45" s="20">
        <v>11854.414133333334</v>
      </c>
      <c r="K45" s="20">
        <v>15861.008714285714</v>
      </c>
      <c r="L45" s="20">
        <v>12719.110358148147</v>
      </c>
    </row>
    <row r="46" spans="1:12" x14ac:dyDescent="0.25">
      <c r="A46" s="9">
        <v>31</v>
      </c>
      <c r="B46" s="12">
        <v>6357.7210857142863</v>
      </c>
      <c r="C46" s="12">
        <v>12737.289832857143</v>
      </c>
      <c r="D46" s="12">
        <v>9550.6588642857132</v>
      </c>
      <c r="E46" s="12">
        <v>12466.4645</v>
      </c>
      <c r="F46" s="12">
        <v>10196.980573333334</v>
      </c>
      <c r="G46">
        <v>31</v>
      </c>
      <c r="H46" s="20">
        <v>6357.7210857142863</v>
      </c>
      <c r="I46" s="20">
        <v>12737.289832857143</v>
      </c>
      <c r="J46" s="20">
        <v>9550.6588642857132</v>
      </c>
      <c r="K46" s="20">
        <v>12466.4645</v>
      </c>
      <c r="L46" s="20">
        <v>10196.980573333334</v>
      </c>
    </row>
    <row r="47" spans="1:12" x14ac:dyDescent="0.25">
      <c r="A47" s="9">
        <v>32</v>
      </c>
      <c r="B47" s="12">
        <v>7913.7641762500007</v>
      </c>
      <c r="C47" s="12">
        <v>11660.453259999998</v>
      </c>
      <c r="D47" s="12">
        <v>11068.069407142857</v>
      </c>
      <c r="E47" s="12">
        <v>6773.1569999999992</v>
      </c>
      <c r="F47" s="12">
        <v>9220.3002907692335</v>
      </c>
      <c r="G47">
        <v>32</v>
      </c>
      <c r="H47" s="20">
        <v>7913.7641762500007</v>
      </c>
      <c r="I47" s="20">
        <v>11660.453259999998</v>
      </c>
      <c r="J47" s="20">
        <v>11068.069407142857</v>
      </c>
      <c r="K47" s="20">
        <v>6773.1569999999992</v>
      </c>
      <c r="L47" s="20">
        <v>9220.3002907692335</v>
      </c>
    </row>
    <row r="48" spans="1:12" x14ac:dyDescent="0.25">
      <c r="A48" s="9">
        <v>33</v>
      </c>
      <c r="B48" s="12">
        <v>9827.2454962499996</v>
      </c>
      <c r="C48" s="12">
        <v>11798.306990000001</v>
      </c>
      <c r="D48" s="12">
        <v>16428.542791666667</v>
      </c>
      <c r="E48" s="12">
        <v>12137.014571428572</v>
      </c>
      <c r="F48" s="12">
        <v>12351.532987307692</v>
      </c>
      <c r="G48">
        <v>33</v>
      </c>
      <c r="H48" s="20">
        <v>9827.2454962499996</v>
      </c>
      <c r="I48" s="20">
        <v>11798.306990000001</v>
      </c>
      <c r="J48" s="20">
        <v>16428.542791666667</v>
      </c>
      <c r="K48" s="20">
        <v>12137.014571428572</v>
      </c>
      <c r="L48" s="20">
        <v>12351.532987307692</v>
      </c>
    </row>
    <row r="49" spans="1:12" x14ac:dyDescent="0.25">
      <c r="A49" s="9">
        <v>34</v>
      </c>
      <c r="B49" s="12">
        <v>7272.3507499999987</v>
      </c>
      <c r="C49" s="12">
        <v>13062.458139999999</v>
      </c>
      <c r="D49" s="12">
        <v>14090.589241666667</v>
      </c>
      <c r="E49" s="12">
        <v>11762.412030000001</v>
      </c>
      <c r="F49" s="12">
        <v>11613.52812076923</v>
      </c>
      <c r="G49">
        <v>34</v>
      </c>
      <c r="H49" s="20">
        <v>7272.3507499999987</v>
      </c>
      <c r="I49" s="20">
        <v>13062.458139999999</v>
      </c>
      <c r="J49" s="20">
        <v>14090.589241666667</v>
      </c>
      <c r="K49" s="20">
        <v>11762.412030000001</v>
      </c>
      <c r="L49" s="20">
        <v>11613.52812076923</v>
      </c>
    </row>
    <row r="50" spans="1:12" x14ac:dyDescent="0.25">
      <c r="A50" s="9">
        <v>35</v>
      </c>
      <c r="B50" s="12">
        <v>7828.682733333334</v>
      </c>
      <c r="C50" s="12">
        <v>19466.735904999998</v>
      </c>
      <c r="D50" s="12">
        <v>13636.576658333333</v>
      </c>
      <c r="E50" s="12">
        <v>5298.2255714285711</v>
      </c>
      <c r="F50" s="12">
        <v>11307.1820312</v>
      </c>
      <c r="G50">
        <v>35</v>
      </c>
      <c r="H50" s="20">
        <v>7828.682733333334</v>
      </c>
      <c r="I50" s="20">
        <v>19466.735904999998</v>
      </c>
      <c r="J50" s="20">
        <v>13636.576658333333</v>
      </c>
      <c r="K50" s="20">
        <v>5298.2255714285711</v>
      </c>
      <c r="L50" s="20">
        <v>11307.1820312</v>
      </c>
    </row>
    <row r="51" spans="1:12" x14ac:dyDescent="0.25">
      <c r="A51" s="9">
        <v>36</v>
      </c>
      <c r="B51" s="12">
        <v>14863.810799999997</v>
      </c>
      <c r="C51" s="12">
        <v>13739.652457142856</v>
      </c>
      <c r="D51" s="12">
        <v>5517.5627749999994</v>
      </c>
      <c r="E51" s="12">
        <v>14356.456799999996</v>
      </c>
      <c r="F51" s="12">
        <v>12204.476138000002</v>
      </c>
      <c r="G51">
        <v>36</v>
      </c>
      <c r="H51" s="20">
        <v>14863.810799999997</v>
      </c>
      <c r="I51" s="20">
        <v>13739.652457142856</v>
      </c>
      <c r="J51" s="20">
        <v>5517.5627749999994</v>
      </c>
      <c r="K51" s="20">
        <v>14356.456799999996</v>
      </c>
      <c r="L51" s="20">
        <v>12204.476138000002</v>
      </c>
    </row>
    <row r="52" spans="1:12" x14ac:dyDescent="0.25">
      <c r="A52" s="9">
        <v>37</v>
      </c>
      <c r="B52" s="12">
        <v>21965.675771666665</v>
      </c>
      <c r="C52" s="12">
        <v>19480.699566666666</v>
      </c>
      <c r="D52" s="12">
        <v>6329.7076071428573</v>
      </c>
      <c r="E52" s="12">
        <v>26251.931941666666</v>
      </c>
      <c r="F52" s="12">
        <v>18019.911877199997</v>
      </c>
      <c r="G52">
        <v>37</v>
      </c>
      <c r="H52" s="20">
        <v>21965.675771666665</v>
      </c>
      <c r="I52" s="20">
        <v>19480.699566666666</v>
      </c>
      <c r="J52" s="20">
        <v>6329.7076071428573</v>
      </c>
      <c r="K52" s="20">
        <v>26251.931941666666</v>
      </c>
      <c r="L52" s="20">
        <v>18019.911877199997</v>
      </c>
    </row>
    <row r="53" spans="1:12" x14ac:dyDescent="0.25">
      <c r="A53" s="9">
        <v>38</v>
      </c>
      <c r="B53" s="12">
        <v>10976.579028571428</v>
      </c>
      <c r="C53" s="12">
        <v>6603.5297666666665</v>
      </c>
      <c r="D53" s="12">
        <v>6602.2620083333341</v>
      </c>
      <c r="E53" s="12">
        <v>7749.5896666666667</v>
      </c>
      <c r="F53" s="12">
        <v>8102.7336739999992</v>
      </c>
      <c r="G53">
        <v>38</v>
      </c>
      <c r="H53" s="20">
        <v>10976.579028571428</v>
      </c>
      <c r="I53" s="20">
        <v>6603.5297666666665</v>
      </c>
      <c r="J53" s="20">
        <v>6602.2620083333341</v>
      </c>
      <c r="K53" s="20">
        <v>7749.5896666666667</v>
      </c>
      <c r="L53" s="20">
        <v>8102.7336739999992</v>
      </c>
    </row>
    <row r="54" spans="1:12" x14ac:dyDescent="0.25">
      <c r="A54" s="9">
        <v>39</v>
      </c>
      <c r="B54" s="12">
        <v>9849.7862633333334</v>
      </c>
      <c r="C54" s="12">
        <v>14333.500075000002</v>
      </c>
      <c r="D54" s="12">
        <v>7054.7072666666672</v>
      </c>
      <c r="E54" s="12">
        <v>15289.730285714284</v>
      </c>
      <c r="F54" s="12">
        <v>11778.242945200001</v>
      </c>
      <c r="G54">
        <v>39</v>
      </c>
      <c r="H54" s="20">
        <v>9849.7862633333334</v>
      </c>
      <c r="I54" s="20">
        <v>14333.500075000002</v>
      </c>
      <c r="J54" s="20">
        <v>7054.7072666666672</v>
      </c>
      <c r="K54" s="20">
        <v>15289.730285714284</v>
      </c>
      <c r="L54" s="20">
        <v>11778.242945200001</v>
      </c>
    </row>
    <row r="55" spans="1:12" x14ac:dyDescent="0.25">
      <c r="A55" s="9">
        <v>40</v>
      </c>
      <c r="B55" s="12">
        <v>9271.8395500000006</v>
      </c>
      <c r="C55" s="12">
        <v>13881.435478571429</v>
      </c>
      <c r="D55" s="12">
        <v>14924.591555714285</v>
      </c>
      <c r="E55" s="12">
        <v>8406.7759459999997</v>
      </c>
      <c r="F55" s="12">
        <v>11772.25131</v>
      </c>
      <c r="G55">
        <v>40</v>
      </c>
      <c r="H55" s="20">
        <v>9271.8395500000006</v>
      </c>
      <c r="I55" s="20">
        <v>13881.435478571429</v>
      </c>
      <c r="J55" s="20">
        <v>14924.591555714285</v>
      </c>
      <c r="K55" s="20">
        <v>8406.7759459999997</v>
      </c>
      <c r="L55" s="20">
        <v>11772.25131</v>
      </c>
    </row>
    <row r="56" spans="1:12" x14ac:dyDescent="0.25">
      <c r="A56" s="9">
        <v>41</v>
      </c>
      <c r="B56" s="12">
        <v>10497.718375</v>
      </c>
      <c r="C56" s="12">
        <v>14216.704223333334</v>
      </c>
      <c r="D56" s="12">
        <v>7131.7981714285715</v>
      </c>
      <c r="E56" s="12">
        <v>6907.7621666666673</v>
      </c>
      <c r="F56" s="12">
        <v>9653.745649629629</v>
      </c>
      <c r="G56">
        <v>41</v>
      </c>
      <c r="H56" s="20">
        <v>10497.718375</v>
      </c>
      <c r="I56" s="20">
        <v>14216.704223333334</v>
      </c>
      <c r="J56" s="20">
        <v>7131.7981714285715</v>
      </c>
      <c r="K56" s="20">
        <v>6907.7621666666673</v>
      </c>
      <c r="L56" s="20">
        <v>9653.745649629629</v>
      </c>
    </row>
    <row r="57" spans="1:12" x14ac:dyDescent="0.25">
      <c r="A57" s="9">
        <v>42</v>
      </c>
      <c r="B57" s="12">
        <v>17079.22155875</v>
      </c>
      <c r="C57" s="12">
        <v>11882.330416666669</v>
      </c>
      <c r="D57" s="12">
        <v>13816.092515000002</v>
      </c>
      <c r="E57" s="12">
        <v>8831.9619999999977</v>
      </c>
      <c r="F57" s="12">
        <v>13061.03866888889</v>
      </c>
      <c r="G57">
        <v>42</v>
      </c>
      <c r="H57" s="20">
        <v>17079.22155875</v>
      </c>
      <c r="I57" s="20">
        <v>11882.330416666669</v>
      </c>
      <c r="J57" s="20">
        <v>13816.092515000002</v>
      </c>
      <c r="K57" s="20">
        <v>8831.9619999999977</v>
      </c>
      <c r="L57" s="20">
        <v>13061.03866888889</v>
      </c>
    </row>
    <row r="58" spans="1:12" x14ac:dyDescent="0.25">
      <c r="A58" s="9">
        <v>43</v>
      </c>
      <c r="B58" s="12">
        <v>28860.9220025</v>
      </c>
      <c r="C58" s="12">
        <v>17788.11843857143</v>
      </c>
      <c r="D58" s="12">
        <v>13620.656270000001</v>
      </c>
      <c r="E58" s="12">
        <v>13815.576742857142</v>
      </c>
      <c r="F58" s="12">
        <v>19267.278653333335</v>
      </c>
      <c r="G58">
        <v>43</v>
      </c>
      <c r="H58" s="20">
        <v>28860.9220025</v>
      </c>
      <c r="I58" s="20">
        <v>17788.11843857143</v>
      </c>
      <c r="J58" s="20">
        <v>13620.656270000001</v>
      </c>
      <c r="K58" s="20">
        <v>13815.576742857142</v>
      </c>
      <c r="L58" s="20">
        <v>19267.278653333335</v>
      </c>
    </row>
    <row r="59" spans="1:12" x14ac:dyDescent="0.25">
      <c r="A59" s="9">
        <v>44</v>
      </c>
      <c r="B59" s="12">
        <v>17647.714588749997</v>
      </c>
      <c r="C59" s="12">
        <v>20208.475289999998</v>
      </c>
      <c r="D59" s="12">
        <v>12632.894485714287</v>
      </c>
      <c r="E59" s="12">
        <v>12890.146333333332</v>
      </c>
      <c r="F59" s="12">
        <v>15859.396587037036</v>
      </c>
      <c r="G59">
        <v>44</v>
      </c>
      <c r="H59" s="20">
        <v>17647.714588749997</v>
      </c>
      <c r="I59" s="20">
        <v>20208.475289999998</v>
      </c>
      <c r="J59" s="20">
        <v>12632.894485714287</v>
      </c>
      <c r="K59" s="20">
        <v>12890.146333333332</v>
      </c>
      <c r="L59" s="20">
        <v>15859.396587037036</v>
      </c>
    </row>
    <row r="60" spans="1:12" x14ac:dyDescent="0.25">
      <c r="A60" s="9">
        <v>45</v>
      </c>
      <c r="B60" s="12">
        <v>17782.36050857143</v>
      </c>
      <c r="C60" s="12">
        <v>12351.587567142855</v>
      </c>
      <c r="D60" s="12">
        <v>22184.695757142857</v>
      </c>
      <c r="E60" s="12">
        <v>7980.6611250000005</v>
      </c>
      <c r="F60" s="12">
        <v>14830.199856206895</v>
      </c>
      <c r="G60">
        <v>45</v>
      </c>
      <c r="H60" s="20">
        <v>17782.36050857143</v>
      </c>
      <c r="I60" s="20">
        <v>12351.587567142855</v>
      </c>
      <c r="J60" s="20">
        <v>22184.695757142857</v>
      </c>
      <c r="K60" s="20">
        <v>7980.6611250000005</v>
      </c>
      <c r="L60" s="20">
        <v>14830.199856206895</v>
      </c>
    </row>
    <row r="61" spans="1:12" x14ac:dyDescent="0.25">
      <c r="A61" s="9">
        <v>46</v>
      </c>
      <c r="B61" s="12">
        <v>13698.691371428573</v>
      </c>
      <c r="C61" s="12">
        <v>13036.5137125</v>
      </c>
      <c r="D61" s="12">
        <v>15025.738407142855</v>
      </c>
      <c r="E61" s="12">
        <v>15796.001481428571</v>
      </c>
      <c r="F61" s="12">
        <v>14342.590638620686</v>
      </c>
      <c r="G61">
        <v>46</v>
      </c>
      <c r="H61" s="20">
        <v>13698.691371428573</v>
      </c>
      <c r="I61" s="20">
        <v>13036.5137125</v>
      </c>
      <c r="J61" s="20">
        <v>15025.738407142855</v>
      </c>
      <c r="K61" s="20">
        <v>15796.001481428571</v>
      </c>
      <c r="L61" s="20">
        <v>14342.590638620686</v>
      </c>
    </row>
    <row r="62" spans="1:12" x14ac:dyDescent="0.25">
      <c r="A62" s="9">
        <v>47</v>
      </c>
      <c r="B62" s="12">
        <v>26811.69956666667</v>
      </c>
      <c r="C62" s="12">
        <v>12970.069475714286</v>
      </c>
      <c r="D62" s="12">
        <v>14424.210466666666</v>
      </c>
      <c r="E62" s="12">
        <v>13332.134709999998</v>
      </c>
      <c r="F62" s="12">
        <v>17653.99959310345</v>
      </c>
      <c r="G62">
        <v>47</v>
      </c>
      <c r="H62" s="20">
        <v>26811.69956666667</v>
      </c>
      <c r="I62" s="20">
        <v>12970.069475714286</v>
      </c>
      <c r="J62" s="20">
        <v>14424.210466666666</v>
      </c>
      <c r="K62" s="20">
        <v>13332.134709999998</v>
      </c>
      <c r="L62" s="20">
        <v>17653.99959310345</v>
      </c>
    </row>
    <row r="63" spans="1:12" x14ac:dyDescent="0.25">
      <c r="A63" s="9">
        <v>48</v>
      </c>
      <c r="B63" s="12">
        <v>15154.023322222223</v>
      </c>
      <c r="C63" s="12">
        <v>12167.458505714285</v>
      </c>
      <c r="D63" s="12">
        <v>17557.959030000002</v>
      </c>
      <c r="E63" s="12">
        <v>13313.063376666667</v>
      </c>
      <c r="F63" s="12">
        <v>14632.500445172413</v>
      </c>
      <c r="G63">
        <v>48</v>
      </c>
      <c r="H63" s="20">
        <v>15154.023322222223</v>
      </c>
      <c r="I63" s="20">
        <v>12167.458505714285</v>
      </c>
      <c r="J63" s="20">
        <v>17557.959030000002</v>
      </c>
      <c r="K63" s="20">
        <v>13313.063376666667</v>
      </c>
      <c r="L63" s="20">
        <v>14632.500445172413</v>
      </c>
    </row>
    <row r="64" spans="1:12" x14ac:dyDescent="0.25">
      <c r="A64" s="9">
        <v>49</v>
      </c>
      <c r="B64" s="12">
        <v>9330.8281857142847</v>
      </c>
      <c r="C64" s="12">
        <v>11543.668278571427</v>
      </c>
      <c r="D64" s="12">
        <v>11805.281264285713</v>
      </c>
      <c r="E64" s="12">
        <v>18104.24732857143</v>
      </c>
      <c r="F64" s="12">
        <v>12696.006264285714</v>
      </c>
      <c r="G64">
        <v>49</v>
      </c>
      <c r="H64" s="20">
        <v>9330.8281857142847</v>
      </c>
      <c r="I64" s="20">
        <v>11543.668278571427</v>
      </c>
      <c r="J64" s="20">
        <v>11805.281264285713</v>
      </c>
      <c r="K64" s="20">
        <v>18104.24732857143</v>
      </c>
      <c r="L64" s="20">
        <v>12696.006264285714</v>
      </c>
    </row>
    <row r="65" spans="1:12" x14ac:dyDescent="0.25">
      <c r="A65" s="9">
        <v>50</v>
      </c>
      <c r="B65" s="12">
        <v>10951.176582857142</v>
      </c>
      <c r="C65" s="12">
        <v>23324.522728571428</v>
      </c>
      <c r="D65" s="12">
        <v>12862.508362857143</v>
      </c>
      <c r="E65" s="12">
        <v>15532.455249999999</v>
      </c>
      <c r="F65" s="12">
        <v>15663.003300689654</v>
      </c>
      <c r="G65">
        <v>50</v>
      </c>
      <c r="H65" s="20">
        <v>10951.176582857142</v>
      </c>
      <c r="I65" s="20">
        <v>23324.522728571428</v>
      </c>
      <c r="J65" s="20">
        <v>12862.508362857143</v>
      </c>
      <c r="K65" s="20">
        <v>15532.455249999999</v>
      </c>
      <c r="L65" s="20">
        <v>15663.003300689654</v>
      </c>
    </row>
    <row r="66" spans="1:12" x14ac:dyDescent="0.25">
      <c r="A66" s="9">
        <v>51</v>
      </c>
      <c r="B66" s="12">
        <v>19158.030455555552</v>
      </c>
      <c r="C66" s="12">
        <v>19988.771935714285</v>
      </c>
      <c r="D66" s="12">
        <v>12765.123916666669</v>
      </c>
      <c r="E66" s="12">
        <v>9407.2855714285706</v>
      </c>
      <c r="F66" s="12">
        <v>15682.255867241382</v>
      </c>
      <c r="G66">
        <v>51</v>
      </c>
      <c r="H66" s="20">
        <v>19158.030455555552</v>
      </c>
      <c r="I66" s="20">
        <v>19988.771935714285</v>
      </c>
      <c r="J66" s="20">
        <v>12765.123916666669</v>
      </c>
      <c r="K66" s="20">
        <v>9407.2855714285706</v>
      </c>
      <c r="L66" s="20">
        <v>15682.255867241382</v>
      </c>
    </row>
    <row r="67" spans="1:12" x14ac:dyDescent="0.25">
      <c r="A67" s="9">
        <v>52</v>
      </c>
      <c r="B67" s="12">
        <v>22361.497702857141</v>
      </c>
      <c r="C67" s="12">
        <v>14502.642572857145</v>
      </c>
      <c r="D67" s="12">
        <v>25088.694616249999</v>
      </c>
      <c r="E67" s="12">
        <v>10096.183285714285</v>
      </c>
      <c r="F67" s="12">
        <v>18256.269719310345</v>
      </c>
      <c r="G67">
        <v>52</v>
      </c>
      <c r="H67" s="20">
        <v>22361.497702857141</v>
      </c>
      <c r="I67" s="20">
        <v>14502.642572857145</v>
      </c>
      <c r="J67" s="20">
        <v>25088.694616249999</v>
      </c>
      <c r="K67" s="20">
        <v>10096.183285714285</v>
      </c>
      <c r="L67" s="20">
        <v>18256.269719310345</v>
      </c>
    </row>
    <row r="68" spans="1:12" x14ac:dyDescent="0.25">
      <c r="A68" s="9">
        <v>53</v>
      </c>
      <c r="B68" s="12">
        <v>17403.044775714283</v>
      </c>
      <c r="C68" s="12">
        <v>20132.183022857145</v>
      </c>
      <c r="D68" s="12">
        <v>15587.738792857142</v>
      </c>
      <c r="E68" s="12">
        <v>10960.756428571429</v>
      </c>
      <c r="F68" s="12">
        <v>16020.930755000005</v>
      </c>
      <c r="G68">
        <v>53</v>
      </c>
      <c r="H68" s="20">
        <v>17403.044775714283</v>
      </c>
      <c r="I68" s="20">
        <v>20132.183022857145</v>
      </c>
      <c r="J68" s="20">
        <v>15587.738792857142</v>
      </c>
      <c r="K68" s="20">
        <v>10960.756428571429</v>
      </c>
      <c r="L68" s="20">
        <v>16020.930755000005</v>
      </c>
    </row>
    <row r="69" spans="1:12" x14ac:dyDescent="0.25">
      <c r="A69" s="9">
        <v>54</v>
      </c>
      <c r="B69" s="12">
        <v>29947.846324285714</v>
      </c>
      <c r="C69" s="12">
        <v>18493.894754285713</v>
      </c>
      <c r="D69" s="12">
        <v>13469.931108571431</v>
      </c>
      <c r="E69" s="12">
        <v>13122.513714285715</v>
      </c>
      <c r="F69" s="12">
        <v>18758.546475357147</v>
      </c>
      <c r="G69">
        <v>54</v>
      </c>
      <c r="H69" s="20">
        <v>29947.846324285714</v>
      </c>
      <c r="I69" s="20">
        <v>18493.894754285713</v>
      </c>
      <c r="J69" s="20">
        <v>13469.931108571431</v>
      </c>
      <c r="K69" s="20">
        <v>13122.513714285715</v>
      </c>
      <c r="L69" s="20">
        <v>18758.546475357147</v>
      </c>
    </row>
    <row r="70" spans="1:12" x14ac:dyDescent="0.25">
      <c r="A70" s="9">
        <v>55</v>
      </c>
      <c r="B70" s="12">
        <v>17513.428731428572</v>
      </c>
      <c r="C70" s="12">
        <v>16784.513841666667</v>
      </c>
      <c r="D70" s="12">
        <v>14480.102075000001</v>
      </c>
      <c r="E70" s="12">
        <v>15728.069440000001</v>
      </c>
      <c r="F70" s="12">
        <v>16164.545488461539</v>
      </c>
      <c r="G70">
        <v>55</v>
      </c>
      <c r="H70" s="20">
        <v>17513.428731428572</v>
      </c>
      <c r="I70" s="20">
        <v>16784.513841666667</v>
      </c>
      <c r="J70" s="20">
        <v>14480.102075000001</v>
      </c>
      <c r="K70" s="20">
        <v>15728.069440000001</v>
      </c>
      <c r="L70" s="20">
        <v>16164.545488461539</v>
      </c>
    </row>
    <row r="71" spans="1:12" x14ac:dyDescent="0.25">
      <c r="A71" s="9">
        <v>56</v>
      </c>
      <c r="B71" s="12">
        <v>16967.849133333333</v>
      </c>
      <c r="C71" s="12">
        <v>13392.220735714289</v>
      </c>
      <c r="D71" s="12">
        <v>19524.749966666666</v>
      </c>
      <c r="E71" s="12">
        <v>11137.467428571428</v>
      </c>
      <c r="F71" s="12">
        <v>15025.515836538463</v>
      </c>
      <c r="G71">
        <v>56</v>
      </c>
      <c r="H71" s="20">
        <v>16967.849133333333</v>
      </c>
      <c r="I71" s="20">
        <v>13392.220735714289</v>
      </c>
      <c r="J71" s="20">
        <v>19524.749966666666</v>
      </c>
      <c r="K71" s="20">
        <v>11137.467428571428</v>
      </c>
      <c r="L71" s="20">
        <v>15025.515836538463</v>
      </c>
    </row>
    <row r="72" spans="1:12" x14ac:dyDescent="0.25">
      <c r="A72" s="9">
        <v>57</v>
      </c>
      <c r="B72" s="12">
        <v>22261.293034999999</v>
      </c>
      <c r="C72" s="12">
        <v>15810.910384285715</v>
      </c>
      <c r="D72" s="12">
        <v>16249.709514285714</v>
      </c>
      <c r="E72" s="12">
        <v>11605.7865</v>
      </c>
      <c r="F72" s="12">
        <v>16447.185250000002</v>
      </c>
      <c r="G72">
        <v>57</v>
      </c>
      <c r="H72" s="20">
        <v>22261.293034999999</v>
      </c>
      <c r="I72" s="20">
        <v>15810.910384285715</v>
      </c>
      <c r="J72" s="20">
        <v>16249.709514285714</v>
      </c>
      <c r="K72" s="20">
        <v>11605.7865</v>
      </c>
      <c r="L72" s="20">
        <v>16447.185250000002</v>
      </c>
    </row>
    <row r="73" spans="1:12" x14ac:dyDescent="0.25">
      <c r="A73" s="9">
        <v>58</v>
      </c>
      <c r="B73" s="12">
        <v>13768.127590000002</v>
      </c>
      <c r="C73" s="12">
        <v>12478.57645</v>
      </c>
      <c r="D73" s="12">
        <v>17127.287078571429</v>
      </c>
      <c r="E73" s="12">
        <v>11600.328166666666</v>
      </c>
      <c r="F73" s="12">
        <v>13878.9281116</v>
      </c>
      <c r="G73">
        <v>58</v>
      </c>
      <c r="H73" s="20">
        <v>13768.127590000002</v>
      </c>
      <c r="I73" s="20">
        <v>12478.57645</v>
      </c>
      <c r="J73" s="20">
        <v>17127.287078571429</v>
      </c>
      <c r="K73" s="20">
        <v>11600.328166666666</v>
      </c>
      <c r="L73" s="20">
        <v>13878.9281116</v>
      </c>
    </row>
    <row r="74" spans="1:12" x14ac:dyDescent="0.25">
      <c r="A74" s="9">
        <v>59</v>
      </c>
      <c r="B74" s="12">
        <v>19387.884107500002</v>
      </c>
      <c r="C74" s="12">
        <v>21787.622241666668</v>
      </c>
      <c r="D74" s="12">
        <v>15387.654709999999</v>
      </c>
      <c r="E74" s="12">
        <v>18271.609738333336</v>
      </c>
      <c r="F74" s="12">
        <v>18895.869531600001</v>
      </c>
      <c r="G74">
        <v>59</v>
      </c>
      <c r="H74" s="20">
        <v>19387.884107500002</v>
      </c>
      <c r="I74" s="20">
        <v>21787.622241666668</v>
      </c>
      <c r="J74" s="20">
        <v>15387.654709999999</v>
      </c>
      <c r="K74" s="20">
        <v>18271.609738333336</v>
      </c>
      <c r="L74" s="20">
        <v>18895.869531600001</v>
      </c>
    </row>
    <row r="75" spans="1:12" x14ac:dyDescent="0.25">
      <c r="A75" s="9">
        <v>60</v>
      </c>
      <c r="B75" s="12">
        <v>24170.585983333334</v>
      </c>
      <c r="C75" s="12">
        <v>15897.064951666669</v>
      </c>
      <c r="D75" s="12">
        <v>22740.416334000001</v>
      </c>
      <c r="E75" s="12">
        <v>25236.439731666669</v>
      </c>
      <c r="F75" s="12">
        <v>21979.418507391307</v>
      </c>
      <c r="G75">
        <v>60</v>
      </c>
      <c r="H75" s="20">
        <v>24170.585983333334</v>
      </c>
      <c r="I75" s="20">
        <v>15897.064951666669</v>
      </c>
      <c r="J75" s="20">
        <v>22740.416334000001</v>
      </c>
      <c r="K75" s="20">
        <v>25236.439731666669</v>
      </c>
      <c r="L75" s="20">
        <v>21979.418507391307</v>
      </c>
    </row>
    <row r="76" spans="1:12" x14ac:dyDescent="0.25">
      <c r="A76" s="9">
        <v>61</v>
      </c>
      <c r="B76" s="12">
        <v>30238.455784000002</v>
      </c>
      <c r="C76" s="12">
        <v>19197.72743333333</v>
      </c>
      <c r="D76" s="12">
        <v>18653.964816666667</v>
      </c>
      <c r="E76" s="12">
        <v>21376.682096666667</v>
      </c>
      <c r="F76" s="12">
        <v>22024.457608695651</v>
      </c>
      <c r="G76">
        <v>61</v>
      </c>
      <c r="H76" s="20">
        <v>30238.455784000002</v>
      </c>
      <c r="I76" s="20">
        <v>19197.72743333333</v>
      </c>
      <c r="J76" s="20">
        <v>18653.964816666667</v>
      </c>
      <c r="K76" s="20">
        <v>21376.682096666667</v>
      </c>
      <c r="L76" s="20">
        <v>22024.457608695651</v>
      </c>
    </row>
    <row r="77" spans="1:12" x14ac:dyDescent="0.25">
      <c r="A77" s="9">
        <v>62</v>
      </c>
      <c r="B77" s="12">
        <v>17950.449238333335</v>
      </c>
      <c r="C77" s="12">
        <v>24710.057935000001</v>
      </c>
      <c r="D77" s="12">
        <v>19747.446691666668</v>
      </c>
      <c r="E77" s="12">
        <v>13264.195600000001</v>
      </c>
      <c r="F77" s="12">
        <v>19163.856573478261</v>
      </c>
      <c r="G77">
        <v>62</v>
      </c>
      <c r="H77" s="20">
        <v>17950.449238333335</v>
      </c>
      <c r="I77" s="20">
        <v>24710.057935000001</v>
      </c>
      <c r="J77" s="20">
        <v>19747.446691666668</v>
      </c>
      <c r="K77" s="20">
        <v>13264.195600000001</v>
      </c>
      <c r="L77" s="20">
        <v>19163.856573478261</v>
      </c>
    </row>
    <row r="78" spans="1:12" x14ac:dyDescent="0.25">
      <c r="A78" s="9">
        <v>63</v>
      </c>
      <c r="B78" s="12">
        <v>19645.384050000001</v>
      </c>
      <c r="C78" s="12">
        <v>17276.232209999998</v>
      </c>
      <c r="D78" s="12">
        <v>16856.068541666667</v>
      </c>
      <c r="E78" s="12">
        <v>25327.514666666666</v>
      </c>
      <c r="F78" s="12">
        <v>19884.998460869567</v>
      </c>
      <c r="G78">
        <v>63</v>
      </c>
      <c r="H78" s="20">
        <v>19645.384050000001</v>
      </c>
      <c r="I78" s="20">
        <v>17276.232209999998</v>
      </c>
      <c r="J78" s="20">
        <v>16856.068541666667</v>
      </c>
      <c r="K78" s="20">
        <v>25327.514666666666</v>
      </c>
      <c r="L78" s="20">
        <v>19884.998460869567</v>
      </c>
    </row>
    <row r="79" spans="1:12" x14ac:dyDescent="0.25">
      <c r="A79" s="9">
        <v>64</v>
      </c>
      <c r="B79" s="12">
        <v>26134.965187499998</v>
      </c>
      <c r="C79" s="12">
        <v>14944.0228625</v>
      </c>
      <c r="D79" s="12">
        <v>20971.302894</v>
      </c>
      <c r="E79" s="12">
        <v>27669.870199999998</v>
      </c>
      <c r="F79" s="12">
        <v>23275.530837272727</v>
      </c>
      <c r="G79">
        <v>64</v>
      </c>
      <c r="H79" s="20">
        <v>26134.965187499998</v>
      </c>
      <c r="I79" s="20">
        <v>14944.0228625</v>
      </c>
      <c r="J79" s="20">
        <v>20971.302894</v>
      </c>
      <c r="K79" s="20">
        <v>27669.870199999998</v>
      </c>
      <c r="L79" s="20">
        <v>23275.530837272727</v>
      </c>
    </row>
    <row r="80" spans="1:12" x14ac:dyDescent="0.25">
      <c r="A80" s="9" t="s">
        <v>18</v>
      </c>
      <c r="B80" s="12">
        <v>14735.411437609899</v>
      </c>
      <c r="C80" s="12">
        <v>13406.384516385791</v>
      </c>
      <c r="D80" s="12">
        <v>12417.57537396923</v>
      </c>
      <c r="E80" s="12">
        <v>12346.937377292303</v>
      </c>
      <c r="F80" s="12">
        <v>13270.422265141258</v>
      </c>
      <c r="G80" t="s">
        <v>18</v>
      </c>
      <c r="H80" s="20">
        <v>14735.411437609899</v>
      </c>
      <c r="I80" s="20">
        <v>13406.384516385791</v>
      </c>
      <c r="J80" s="20">
        <v>12417.57537396923</v>
      </c>
      <c r="K80" s="20">
        <v>12346.937377292303</v>
      </c>
      <c r="L80" s="20">
        <v>13270.422265141258</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82B73-CA78-4F0A-B03D-F2FAB7A80D8D}">
  <dimension ref="A1:E60"/>
  <sheetViews>
    <sheetView workbookViewId="0">
      <selection activeCell="A17" sqref="A17"/>
    </sheetView>
  </sheetViews>
  <sheetFormatPr defaultRowHeight="15" x14ac:dyDescent="0.25"/>
  <cols>
    <col min="1" max="1" width="39.140625" customWidth="1"/>
    <col min="3" max="3" width="11" customWidth="1"/>
    <col min="4" max="4" width="26" customWidth="1"/>
    <col min="5" max="5" width="25.5703125" customWidth="1"/>
  </cols>
  <sheetData>
    <row r="1" spans="1:5" x14ac:dyDescent="0.25">
      <c r="A1" t="s">
        <v>19</v>
      </c>
      <c r="B1" t="s">
        <v>33</v>
      </c>
      <c r="C1" t="s">
        <v>34</v>
      </c>
      <c r="D1" t="s">
        <v>35</v>
      </c>
      <c r="E1" t="s">
        <v>36</v>
      </c>
    </row>
    <row r="2" spans="1:5" x14ac:dyDescent="0.25">
      <c r="A2">
        <v>18</v>
      </c>
      <c r="B2">
        <v>7086.2175563623196</v>
      </c>
    </row>
    <row r="3" spans="1:5" x14ac:dyDescent="0.25">
      <c r="A3">
        <v>19</v>
      </c>
      <c r="B3">
        <v>9747.9093345588208</v>
      </c>
    </row>
    <row r="4" spans="1:5" x14ac:dyDescent="0.25">
      <c r="A4">
        <v>20</v>
      </c>
      <c r="B4">
        <v>10159.697736206899</v>
      </c>
    </row>
    <row r="5" spans="1:5" x14ac:dyDescent="0.25">
      <c r="A5">
        <v>21</v>
      </c>
      <c r="B5">
        <v>4730.4643296428567</v>
      </c>
    </row>
    <row r="6" spans="1:5" x14ac:dyDescent="0.25">
      <c r="A6">
        <v>22</v>
      </c>
      <c r="B6">
        <v>10012.932801785715</v>
      </c>
    </row>
    <row r="7" spans="1:5" x14ac:dyDescent="0.25">
      <c r="A7">
        <v>23</v>
      </c>
      <c r="B7">
        <v>12419.820039642858</v>
      </c>
    </row>
    <row r="8" spans="1:5" x14ac:dyDescent="0.25">
      <c r="A8">
        <v>24</v>
      </c>
      <c r="B8">
        <v>10648.015962142857</v>
      </c>
    </row>
    <row r="9" spans="1:5" x14ac:dyDescent="0.25">
      <c r="A9">
        <v>25</v>
      </c>
      <c r="B9">
        <v>9838.3653107142873</v>
      </c>
    </row>
    <row r="10" spans="1:5" x14ac:dyDescent="0.25">
      <c r="A10">
        <v>26</v>
      </c>
      <c r="B10">
        <v>6133.8253085714296</v>
      </c>
    </row>
    <row r="11" spans="1:5" x14ac:dyDescent="0.25">
      <c r="A11">
        <v>27</v>
      </c>
      <c r="B11">
        <v>12184.701721428573</v>
      </c>
    </row>
    <row r="12" spans="1:5" x14ac:dyDescent="0.25">
      <c r="A12">
        <v>28</v>
      </c>
      <c r="B12">
        <v>9069.1875642857121</v>
      </c>
    </row>
    <row r="13" spans="1:5" x14ac:dyDescent="0.25">
      <c r="A13">
        <v>29</v>
      </c>
      <c r="B13">
        <v>10430.158727037036</v>
      </c>
    </row>
    <row r="14" spans="1:5" x14ac:dyDescent="0.25">
      <c r="A14">
        <v>30</v>
      </c>
      <c r="B14">
        <v>12719.110358148147</v>
      </c>
    </row>
    <row r="15" spans="1:5" x14ac:dyDescent="0.25">
      <c r="A15">
        <v>31</v>
      </c>
      <c r="B15">
        <v>10196.980573333334</v>
      </c>
    </row>
    <row r="16" spans="1:5" x14ac:dyDescent="0.25">
      <c r="A16">
        <v>32</v>
      </c>
      <c r="B16">
        <v>9220.3002907692335</v>
      </c>
    </row>
    <row r="17" spans="1:2" x14ac:dyDescent="0.25">
      <c r="A17">
        <v>33</v>
      </c>
      <c r="B17">
        <v>12351.532987307692</v>
      </c>
    </row>
    <row r="18" spans="1:2" x14ac:dyDescent="0.25">
      <c r="A18">
        <v>34</v>
      </c>
      <c r="B18">
        <v>11613.52812076923</v>
      </c>
    </row>
    <row r="19" spans="1:2" x14ac:dyDescent="0.25">
      <c r="A19">
        <v>35</v>
      </c>
      <c r="B19">
        <v>11307.1820312</v>
      </c>
    </row>
    <row r="20" spans="1:2" x14ac:dyDescent="0.25">
      <c r="A20">
        <v>36</v>
      </c>
      <c r="B20">
        <v>12204.476138000002</v>
      </c>
    </row>
    <row r="21" spans="1:2" x14ac:dyDescent="0.25">
      <c r="A21">
        <v>37</v>
      </c>
      <c r="B21">
        <v>18019.911877199997</v>
      </c>
    </row>
    <row r="22" spans="1:2" x14ac:dyDescent="0.25">
      <c r="A22">
        <v>38</v>
      </c>
      <c r="B22">
        <v>8102.7336739999992</v>
      </c>
    </row>
    <row r="23" spans="1:2" x14ac:dyDescent="0.25">
      <c r="A23">
        <v>39</v>
      </c>
      <c r="B23">
        <v>11778.242945200001</v>
      </c>
    </row>
    <row r="24" spans="1:2" x14ac:dyDescent="0.25">
      <c r="A24">
        <v>40</v>
      </c>
      <c r="B24">
        <v>11772.25131</v>
      </c>
    </row>
    <row r="25" spans="1:2" x14ac:dyDescent="0.25">
      <c r="A25">
        <v>41</v>
      </c>
      <c r="B25">
        <v>9653.745649629629</v>
      </c>
    </row>
    <row r="26" spans="1:2" x14ac:dyDescent="0.25">
      <c r="A26">
        <v>42</v>
      </c>
      <c r="B26">
        <v>13061.03866888889</v>
      </c>
    </row>
    <row r="27" spans="1:2" x14ac:dyDescent="0.25">
      <c r="A27">
        <v>43</v>
      </c>
      <c r="B27">
        <v>19267.278653333335</v>
      </c>
    </row>
    <row r="28" spans="1:2" x14ac:dyDescent="0.25">
      <c r="A28">
        <v>44</v>
      </c>
      <c r="B28">
        <v>15859.396587037036</v>
      </c>
    </row>
    <row r="29" spans="1:2" x14ac:dyDescent="0.25">
      <c r="A29">
        <v>45</v>
      </c>
      <c r="B29">
        <v>14830.199856206895</v>
      </c>
    </row>
    <row r="30" spans="1:2" x14ac:dyDescent="0.25">
      <c r="A30">
        <v>46</v>
      </c>
      <c r="B30">
        <v>14342.590638620686</v>
      </c>
    </row>
    <row r="31" spans="1:2" x14ac:dyDescent="0.25">
      <c r="A31">
        <v>47</v>
      </c>
      <c r="B31">
        <v>17653.99959310345</v>
      </c>
    </row>
    <row r="32" spans="1:2" x14ac:dyDescent="0.25">
      <c r="A32">
        <v>48</v>
      </c>
      <c r="B32">
        <v>14632.500445172413</v>
      </c>
    </row>
    <row r="33" spans="1:5" x14ac:dyDescent="0.25">
      <c r="A33">
        <v>49</v>
      </c>
      <c r="B33">
        <v>12696.006264285714</v>
      </c>
    </row>
    <row r="34" spans="1:5" x14ac:dyDescent="0.25">
      <c r="A34">
        <v>50</v>
      </c>
      <c r="B34">
        <v>15663.003300689654</v>
      </c>
    </row>
    <row r="35" spans="1:5" x14ac:dyDescent="0.25">
      <c r="A35">
        <v>51</v>
      </c>
      <c r="B35">
        <v>15682.255867241382</v>
      </c>
    </row>
    <row r="36" spans="1:5" x14ac:dyDescent="0.25">
      <c r="A36">
        <v>52</v>
      </c>
      <c r="B36">
        <v>18256.269719310345</v>
      </c>
    </row>
    <row r="37" spans="1:5" x14ac:dyDescent="0.25">
      <c r="A37">
        <v>53</v>
      </c>
      <c r="B37">
        <v>16020.930755000005</v>
      </c>
    </row>
    <row r="38" spans="1:5" x14ac:dyDescent="0.25">
      <c r="A38">
        <v>54</v>
      </c>
      <c r="B38">
        <v>18758.546475357147</v>
      </c>
    </row>
    <row r="39" spans="1:5" x14ac:dyDescent="0.25">
      <c r="A39">
        <v>55</v>
      </c>
      <c r="B39">
        <v>16164.545488461539</v>
      </c>
    </row>
    <row r="40" spans="1:5" x14ac:dyDescent="0.25">
      <c r="A40">
        <v>56</v>
      </c>
      <c r="B40">
        <v>15025.515836538463</v>
      </c>
    </row>
    <row r="41" spans="1:5" x14ac:dyDescent="0.25">
      <c r="A41">
        <v>57</v>
      </c>
      <c r="B41">
        <v>16447.185250000002</v>
      </c>
    </row>
    <row r="42" spans="1:5" x14ac:dyDescent="0.25">
      <c r="A42">
        <v>58</v>
      </c>
      <c r="B42">
        <v>13878.9281116</v>
      </c>
    </row>
    <row r="43" spans="1:5" x14ac:dyDescent="0.25">
      <c r="A43">
        <v>59</v>
      </c>
      <c r="B43">
        <v>18895.869531600001</v>
      </c>
    </row>
    <row r="44" spans="1:5" x14ac:dyDescent="0.25">
      <c r="A44">
        <v>60</v>
      </c>
      <c r="B44">
        <v>21979.418507391307</v>
      </c>
    </row>
    <row r="45" spans="1:5" x14ac:dyDescent="0.25">
      <c r="A45">
        <v>61</v>
      </c>
      <c r="B45">
        <v>22024.457608695651</v>
      </c>
    </row>
    <row r="46" spans="1:5" x14ac:dyDescent="0.25">
      <c r="A46">
        <v>62</v>
      </c>
      <c r="B46">
        <v>19163.856573478261</v>
      </c>
    </row>
    <row r="47" spans="1:5" x14ac:dyDescent="0.25">
      <c r="A47">
        <v>63</v>
      </c>
      <c r="B47">
        <v>19884.998460869567</v>
      </c>
    </row>
    <row r="48" spans="1:5" x14ac:dyDescent="0.25">
      <c r="A48">
        <v>64</v>
      </c>
      <c r="B48">
        <v>23275.530837272727</v>
      </c>
      <c r="C48">
        <v>23275.530837272727</v>
      </c>
      <c r="D48" s="2">
        <v>23275.530837272727</v>
      </c>
      <c r="E48" s="2">
        <v>23275.530837272727</v>
      </c>
    </row>
    <row r="49" spans="1:5" x14ac:dyDescent="0.25">
      <c r="A49">
        <v>65</v>
      </c>
      <c r="C49">
        <f>_xlfn.FORECAST.ETS(A49,$B$2:$B$48,$A$2:$A$48,1,1)</f>
        <v>20018.923071098834</v>
      </c>
      <c r="D49" s="2">
        <f>C49-_xlfn.FORECAST.ETS.CONFINT(A49,$B$2:$B$48,$A$2:$A$48,0.95,1,1)</f>
        <v>15410.645915350073</v>
      </c>
      <c r="E49" s="2">
        <f>C49+_xlfn.FORECAST.ETS.CONFINT(A49,$B$2:$B$48,$A$2:$A$48,0.95,1,1)</f>
        <v>24627.200226847595</v>
      </c>
    </row>
    <row r="50" spans="1:5" x14ac:dyDescent="0.25">
      <c r="A50">
        <v>66</v>
      </c>
      <c r="C50">
        <f>_xlfn.FORECAST.ETS(A50,$B$2:$B$48,$A$2:$A$48,1,1)</f>
        <v>20298.896121448288</v>
      </c>
      <c r="D50" s="2">
        <f>C50-_xlfn.FORECAST.ETS.CONFINT(A50,$B$2:$B$48,$A$2:$A$48,0.95,1,1)</f>
        <v>15690.598228498984</v>
      </c>
      <c r="E50" s="2">
        <f>C50+_xlfn.FORECAST.ETS.CONFINT(A50,$B$2:$B$48,$A$2:$A$48,0.95,1,1)</f>
        <v>24907.194014397592</v>
      </c>
    </row>
    <row r="51" spans="1:5" x14ac:dyDescent="0.25">
      <c r="A51">
        <v>67</v>
      </c>
      <c r="C51">
        <f>_xlfn.FORECAST.ETS(A51,$B$2:$B$48,$A$2:$A$48,1,1)</f>
        <v>20578.869171797738</v>
      </c>
      <c r="D51" s="2">
        <f>C51-_xlfn.FORECAST.ETS.CONFINT(A51,$B$2:$B$48,$A$2:$A$48,0.95,1,1)</f>
        <v>15970.534412944548</v>
      </c>
      <c r="E51" s="2">
        <f>C51+_xlfn.FORECAST.ETS.CONFINT(A51,$B$2:$B$48,$A$2:$A$48,0.95,1,1)</f>
        <v>25187.203930650929</v>
      </c>
    </row>
    <row r="52" spans="1:5" x14ac:dyDescent="0.25">
      <c r="A52">
        <v>68</v>
      </c>
      <c r="C52">
        <f>_xlfn.FORECAST.ETS(A52,$B$2:$B$48,$A$2:$A$48,1,1)</f>
        <v>20858.842222147192</v>
      </c>
      <c r="D52" s="2">
        <f>C52-_xlfn.FORECAST.ETS.CONFINT(A52,$B$2:$B$48,$A$2:$A$48,0.95,1,1)</f>
        <v>16250.449860909586</v>
      </c>
      <c r="E52" s="2">
        <f>C52+_xlfn.FORECAST.ETS.CONFINT(A52,$B$2:$B$48,$A$2:$A$48,0.95,1,1)</f>
        <v>25467.234583384798</v>
      </c>
    </row>
    <row r="53" spans="1:5" x14ac:dyDescent="0.25">
      <c r="A53">
        <v>69</v>
      </c>
      <c r="C53">
        <f>_xlfn.FORECAST.ETS(A53,$B$2:$B$48,$A$2:$A$48,1,1)</f>
        <v>21138.815272496642</v>
      </c>
      <c r="D53" s="2">
        <f>C53-_xlfn.FORECAST.ETS.CONFINT(A53,$B$2:$B$48,$A$2:$A$48,0.95,1,1)</f>
        <v>16530.339965090352</v>
      </c>
      <c r="E53" s="2">
        <f>C53+_xlfn.FORECAST.ETS.CONFINT(A53,$B$2:$B$48,$A$2:$A$48,0.95,1,1)</f>
        <v>25747.290579902932</v>
      </c>
    </row>
    <row r="54" spans="1:5" x14ac:dyDescent="0.25">
      <c r="A54">
        <v>70</v>
      </c>
      <c r="C54">
        <f>_xlfn.FORECAST.ETS(A54,$B$2:$B$48,$A$2:$A$48,1,1)</f>
        <v>21418.788322846096</v>
      </c>
      <c r="D54" s="2">
        <f>C54-_xlfn.FORECAST.ETS.CONFINT(A54,$B$2:$B$48,$A$2:$A$48,0.95,1,1)</f>
        <v>16810.200118886845</v>
      </c>
      <c r="E54" s="2">
        <f>C54+_xlfn.FORECAST.ETS.CONFINT(A54,$B$2:$B$48,$A$2:$A$48,0.95,1,1)</f>
        <v>26027.376526805347</v>
      </c>
    </row>
    <row r="55" spans="1:5" x14ac:dyDescent="0.25">
      <c r="A55">
        <v>71</v>
      </c>
      <c r="C55">
        <f>_xlfn.FORECAST.ETS(A55,$B$2:$B$48,$A$2:$A$48,1,1)</f>
        <v>21698.761373195546</v>
      </c>
      <c r="D55" s="2">
        <f>C55-_xlfn.FORECAST.ETS.CONFINT(A55,$B$2:$B$48,$A$2:$A$48,0.95,1,1)</f>
        <v>17090.025716679065</v>
      </c>
      <c r="E55" s="2">
        <f>C55+_xlfn.FORECAST.ETS.CONFINT(A55,$B$2:$B$48,$A$2:$A$48,0.95,1,1)</f>
        <v>26307.497029712027</v>
      </c>
    </row>
    <row r="56" spans="1:5" x14ac:dyDescent="0.25">
      <c r="A56">
        <v>72</v>
      </c>
      <c r="C56">
        <f>_xlfn.FORECAST.ETS(A56,$B$2:$B$48,$A$2:$A$48,1,1)</f>
        <v>21978.734423545</v>
      </c>
      <c r="D56" s="2">
        <f>C56-_xlfn.FORECAST.ETS.CONFINT(A56,$B$2:$B$48,$A$2:$A$48,0.95,1,1)</f>
        <v>17369.812154149229</v>
      </c>
      <c r="E56" s="2">
        <f>C56+_xlfn.FORECAST.ETS.CONFINT(A56,$B$2:$B$48,$A$2:$A$48,0.95,1,1)</f>
        <v>26587.656692940771</v>
      </c>
    </row>
    <row r="57" spans="1:5" x14ac:dyDescent="0.25">
      <c r="A57">
        <v>73</v>
      </c>
      <c r="C57">
        <f>_xlfn.FORECAST.ETS(A57,$B$2:$B$48,$A$2:$A$48,1,1)</f>
        <v>22258.70747389445</v>
      </c>
      <c r="D57" s="2">
        <f>C57-_xlfn.FORECAST.ETS.CONFINT(A57,$B$2:$B$48,$A$2:$A$48,0.95,1,1)</f>
        <v>17649.5548286497</v>
      </c>
      <c r="E57" s="2">
        <f>C57+_xlfn.FORECAST.ETS.CONFINT(A57,$B$2:$B$48,$A$2:$A$48,0.95,1,1)</f>
        <v>26867.860119139201</v>
      </c>
    </row>
    <row r="58" spans="1:5" x14ac:dyDescent="0.25">
      <c r="A58">
        <v>74</v>
      </c>
      <c r="C58">
        <f>_xlfn.FORECAST.ETS(A58,$B$2:$B$48,$A$2:$A$48,1,1)</f>
        <v>22538.6805242439</v>
      </c>
      <c r="D58" s="2">
        <f>C58-_xlfn.FORECAST.ETS.CONFINT(A58,$B$2:$B$48,$A$2:$A$48,0.95,1,1)</f>
        <v>17929.249139616688</v>
      </c>
      <c r="E58" s="2">
        <f>C58+_xlfn.FORECAST.ETS.CONFINT(A58,$B$2:$B$48,$A$2:$A$48,0.95,1,1)</f>
        <v>27148.111908871113</v>
      </c>
    </row>
    <row r="59" spans="1:5" x14ac:dyDescent="0.25">
      <c r="A59">
        <v>75</v>
      </c>
      <c r="C59">
        <f>_xlfn.FORECAST.ETS(A59,$B$2:$B$48,$A$2:$A$48,1,1)</f>
        <v>22818.653574593354</v>
      </c>
      <c r="D59" s="2">
        <f>C59-_xlfn.FORECAST.ETS.CONFINT(A59,$B$2:$B$48,$A$2:$A$48,0.95,1,1)</f>
        <v>18208.890489029422</v>
      </c>
      <c r="E59" s="2">
        <f>C59+_xlfn.FORECAST.ETS.CONFINT(A59,$B$2:$B$48,$A$2:$A$48,0.95,1,1)</f>
        <v>27428.416660157287</v>
      </c>
    </row>
    <row r="60" spans="1:5" x14ac:dyDescent="0.25">
      <c r="A60">
        <v>76</v>
      </c>
      <c r="C60">
        <f>_xlfn.FORECAST.ETS(A60,$B$2:$B$48,$A$2:$A$48,1,1)</f>
        <v>23098.626624942808</v>
      </c>
      <c r="D60" s="2">
        <f>C60-_xlfn.FORECAST.ETS.CONFINT(A60,$B$2:$B$48,$A$2:$A$48,0.95,1,1)</f>
        <v>18488.474281914645</v>
      </c>
      <c r="E60" s="2">
        <f>C60+_xlfn.FORECAST.ETS.CONFINT(A60,$B$2:$B$48,$A$2:$A$48,0.95,1,1)</f>
        <v>27708.778967970971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Insurance</vt:lpstr>
      <vt:lpstr>Dashboard</vt:lpstr>
      <vt:lpstr>Descriptive Analysis</vt:lpstr>
      <vt:lpstr>Stats (Medical cost by Age)</vt:lpstr>
      <vt:lpstr>Stats (Med cost by lifestyle)</vt:lpstr>
      <vt:lpstr>Stats(BMI and MIC)</vt:lpstr>
      <vt:lpstr>Regression(Region by MIC)</vt:lpstr>
      <vt:lpstr>Forecast of MIC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Anila Khan</dc:creator>
  <cp:lastModifiedBy>HP</cp:lastModifiedBy>
  <dcterms:created xsi:type="dcterms:W3CDTF">2023-10-08T10:00:35Z</dcterms:created>
  <dcterms:modified xsi:type="dcterms:W3CDTF">2023-11-05T19:44:13Z</dcterms:modified>
</cp:coreProperties>
</file>