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0490" windowHeight="7935"/>
  </bookViews>
  <sheets>
    <sheet name="Sheet1" sheetId="1" r:id="rId1"/>
  </sheets>
  <definedNames>
    <definedName name="_xlnm._FilterDatabase" localSheetId="0" hidden="1">Sheet1!$A$1:$W$158</definedName>
  </definedNames>
  <calcPr calcId="125725"/>
</workbook>
</file>

<file path=xl/calcChain.xml><?xml version="1.0" encoding="utf-8"?>
<calcChain xmlns="http://schemas.openxmlformats.org/spreadsheetml/2006/main">
  <c r="Z159" i="1"/>
  <c r="Z160"/>
  <c r="Z161"/>
  <c r="Z162"/>
  <c r="Z163"/>
  <c r="AA114"/>
  <c r="Z3"/>
  <c r="Z4"/>
  <c r="Z5"/>
  <c r="Z6"/>
  <c r="Z7"/>
  <c r="Z8"/>
  <c r="Z9"/>
  <c r="Z10"/>
  <c r="Z11"/>
  <c r="Z12"/>
  <c r="Z13"/>
  <c r="Z14"/>
  <c r="Z15"/>
  <c r="Z16"/>
  <c r="Z17"/>
  <c r="Z18"/>
  <c r="Z19"/>
  <c r="Z20"/>
  <c r="Z21"/>
  <c r="Z22"/>
  <c r="Z23"/>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97"/>
  <c r="Z98"/>
  <c r="Z99"/>
  <c r="Z100"/>
  <c r="Z101"/>
  <c r="Z102"/>
  <c r="Z103"/>
  <c r="Z104"/>
  <c r="Z105"/>
  <c r="Z106"/>
  <c r="Z107"/>
  <c r="Z108"/>
  <c r="Z109"/>
  <c r="Z110"/>
  <c r="Z111"/>
  <c r="Z112"/>
  <c r="Z113"/>
  <c r="Z114"/>
  <c r="Z115"/>
  <c r="Z116"/>
  <c r="Z117"/>
  <c r="Z118"/>
  <c r="Z119"/>
  <c r="Z120"/>
  <c r="Z121"/>
  <c r="Z122"/>
  <c r="Z123"/>
  <c r="Z124"/>
  <c r="Z125"/>
  <c r="Z126"/>
  <c r="Z127"/>
  <c r="Z128"/>
  <c r="Z129"/>
  <c r="Z130"/>
  <c r="Z131"/>
  <c r="Z132"/>
  <c r="Z133"/>
  <c r="Z134"/>
  <c r="Z135"/>
  <c r="Z136"/>
  <c r="Z137"/>
  <c r="Z138"/>
  <c r="Z139"/>
  <c r="Z140"/>
  <c r="Z141"/>
  <c r="Z142"/>
  <c r="Z143"/>
  <c r="Z144"/>
  <c r="Z145"/>
  <c r="Z146"/>
  <c r="Z147"/>
  <c r="Z148"/>
  <c r="Z149"/>
  <c r="Z150"/>
  <c r="Z151"/>
  <c r="Z152"/>
  <c r="Z153"/>
  <c r="Z154"/>
  <c r="Z155"/>
  <c r="Z156"/>
  <c r="Z157"/>
  <c r="Z158"/>
  <c r="AA153"/>
  <c r="AA154"/>
  <c r="AA155"/>
  <c r="AA156"/>
  <c r="AA157"/>
  <c r="AA141" l="1"/>
  <c r="AA142"/>
  <c r="AA143"/>
  <c r="AA144"/>
  <c r="AA145"/>
  <c r="AA146"/>
  <c r="AA147"/>
  <c r="AA148"/>
  <c r="AA149"/>
  <c r="AA150"/>
  <c r="AA151"/>
  <c r="AA158"/>
  <c r="AA159"/>
  <c r="AA160"/>
  <c r="AA161"/>
  <c r="AA162"/>
  <c r="AA163"/>
  <c r="AA164"/>
  <c r="AA165"/>
  <c r="AA166"/>
  <c r="AA167"/>
  <c r="AA168"/>
  <c r="AA169"/>
  <c r="AA170"/>
  <c r="AA171"/>
  <c r="AA172"/>
  <c r="AA173"/>
  <c r="AA174"/>
  <c r="AA175"/>
  <c r="AA176"/>
  <c r="AA177"/>
  <c r="AA178"/>
  <c r="AA179"/>
  <c r="AA180"/>
  <c r="AA181"/>
  <c r="AA182"/>
  <c r="AA183"/>
  <c r="AA184"/>
  <c r="AA185"/>
  <c r="AA186"/>
  <c r="AA187"/>
  <c r="AA188"/>
  <c r="AA189"/>
  <c r="AA190"/>
  <c r="AA191"/>
  <c r="AA192"/>
  <c r="AA193"/>
  <c r="AA194"/>
  <c r="AA195"/>
  <c r="AA196"/>
  <c r="AA197"/>
  <c r="AA198"/>
  <c r="AA199"/>
  <c r="AA200"/>
  <c r="AA201"/>
  <c r="AA202"/>
  <c r="AA203"/>
  <c r="AA204"/>
  <c r="AA205"/>
  <c r="AA206"/>
  <c r="AA207"/>
  <c r="AA208"/>
  <c r="AA209"/>
  <c r="AA210"/>
  <c r="AA211"/>
  <c r="AA212"/>
  <c r="AA213"/>
  <c r="AA214"/>
  <c r="AA215"/>
  <c r="AA216"/>
  <c r="AA217"/>
  <c r="AA218"/>
  <c r="AA219"/>
  <c r="AA220"/>
  <c r="AA221"/>
  <c r="AA222"/>
  <c r="AA223"/>
  <c r="AA224"/>
  <c r="AA225"/>
  <c r="AA226"/>
  <c r="AA227"/>
  <c r="AA228"/>
  <c r="AA229"/>
  <c r="AA230"/>
  <c r="AA231"/>
  <c r="AA232"/>
  <c r="AA233"/>
  <c r="AA234"/>
  <c r="AA235"/>
  <c r="AA236"/>
  <c r="AA237"/>
  <c r="AA238"/>
  <c r="AA239"/>
  <c r="AA240"/>
  <c r="AA241"/>
  <c r="AA242"/>
  <c r="AA243"/>
  <c r="AA244"/>
  <c r="AA245"/>
  <c r="AA246"/>
  <c r="AA247"/>
  <c r="AA248"/>
  <c r="AA249"/>
  <c r="AA250"/>
  <c r="AA251"/>
  <c r="AA252"/>
  <c r="AA253"/>
  <c r="AA254"/>
  <c r="AA255"/>
  <c r="AA256"/>
  <c r="AA257"/>
  <c r="J1048576"/>
  <c r="K1048576"/>
  <c r="L1048576"/>
  <c r="N1048576"/>
  <c r="O1048576"/>
  <c r="P1048576"/>
  <c r="Q1048576"/>
  <c r="R1048576"/>
  <c r="AA108" l="1"/>
  <c r="AA109"/>
  <c r="AA110"/>
  <c r="AA111"/>
  <c r="AA107"/>
  <c r="AA91" l="1"/>
  <c r="AA90" l="1"/>
  <c r="AA92"/>
  <c r="AA93"/>
  <c r="AA94"/>
  <c r="AA95"/>
  <c r="AA96"/>
  <c r="AA97"/>
  <c r="AA98"/>
  <c r="AA99"/>
  <c r="AA100"/>
  <c r="AA101"/>
  <c r="AA102"/>
  <c r="AA103"/>
  <c r="AA104"/>
  <c r="AA105"/>
  <c r="AA106"/>
  <c r="AA112"/>
  <c r="AA113"/>
  <c r="AA115"/>
  <c r="AA116"/>
  <c r="AA117"/>
  <c r="AA118"/>
  <c r="AA119"/>
  <c r="AA120"/>
  <c r="AA121"/>
  <c r="AA122"/>
  <c r="AA123"/>
  <c r="AA124"/>
  <c r="AA125"/>
  <c r="AA126"/>
  <c r="AA127"/>
  <c r="AA128"/>
  <c r="AA129"/>
  <c r="AA130"/>
  <c r="AA131"/>
  <c r="AA132"/>
  <c r="AA133"/>
  <c r="AA134"/>
  <c r="AA135"/>
  <c r="AA136"/>
  <c r="AA137"/>
  <c r="AA138"/>
  <c r="AA139"/>
  <c r="AA140"/>
  <c r="AA85"/>
  <c r="Z2" l="1"/>
  <c r="AA86" l="1"/>
  <c r="AA62" l="1"/>
  <c r="AA89" l="1"/>
  <c r="AA88"/>
  <c r="AA87"/>
  <c r="AA84"/>
  <c r="AA83"/>
  <c r="AA82"/>
  <c r="AA81"/>
  <c r="AA80"/>
  <c r="AA79"/>
  <c r="AA78"/>
  <c r="AA77"/>
  <c r="AA76"/>
  <c r="AA75"/>
  <c r="AA74"/>
  <c r="AA73"/>
  <c r="AA72"/>
  <c r="AA71"/>
  <c r="AA70"/>
  <c r="AA69"/>
  <c r="AA68"/>
  <c r="AA67"/>
  <c r="AA66"/>
  <c r="AA65"/>
  <c r="AA64"/>
  <c r="AA63"/>
  <c r="AA61"/>
  <c r="AA60"/>
  <c r="AA59"/>
  <c r="AA58"/>
  <c r="AA57"/>
  <c r="AA56"/>
  <c r="AA55"/>
  <c r="AA54"/>
  <c r="AA53"/>
  <c r="AA52"/>
  <c r="AA51"/>
  <c r="AA50"/>
  <c r="AA49"/>
  <c r="AA48"/>
  <c r="AA47"/>
  <c r="AA46"/>
  <c r="AA45"/>
  <c r="AA44"/>
  <c r="AA43"/>
  <c r="AA42"/>
  <c r="AA41"/>
  <c r="AA40"/>
  <c r="AA39"/>
  <c r="AA38"/>
  <c r="AA37"/>
  <c r="AA36"/>
  <c r="AA35"/>
  <c r="AA34"/>
  <c r="AA33"/>
  <c r="AA32"/>
  <c r="AA31"/>
  <c r="AA30"/>
  <c r="AA29"/>
  <c r="AA28"/>
  <c r="AA27"/>
  <c r="AA26"/>
  <c r="AA25"/>
  <c r="AA24"/>
  <c r="AA23"/>
  <c r="AA22"/>
  <c r="AA21"/>
  <c r="AA20"/>
  <c r="AA19"/>
  <c r="AA18"/>
  <c r="AA17"/>
  <c r="V16"/>
  <c r="AA16" s="1"/>
  <c r="V15"/>
  <c r="AA15" s="1"/>
  <c r="V14"/>
  <c r="AA14" s="1"/>
  <c r="V13"/>
  <c r="AA13" s="1"/>
  <c r="V12"/>
  <c r="AA12" s="1"/>
  <c r="V11"/>
  <c r="AA11" s="1"/>
  <c r="V10"/>
  <c r="AA10" s="1"/>
  <c r="AA9"/>
  <c r="V9"/>
  <c r="AA8"/>
  <c r="V8"/>
  <c r="AA7"/>
  <c r="AA6"/>
  <c r="AA5"/>
  <c r="AA4"/>
  <c r="V4"/>
  <c r="AA3"/>
  <c r="V3"/>
  <c r="AA2"/>
  <c r="V2"/>
  <c r="AA152"/>
  <c r="M1048576"/>
</calcChain>
</file>

<file path=xl/comments1.xml><?xml version="1.0" encoding="utf-8"?>
<comments xmlns="http://schemas.openxmlformats.org/spreadsheetml/2006/main">
  <authors>
    <author>Administrator</author>
    <author>lenovo</author>
    <author>xbany</author>
    <author>微软用户</author>
    <author>xz</author>
  </authors>
  <commentList>
    <comment ref="F31" authorId="0">
      <text>
        <r>
          <rPr>
            <sz val="9"/>
            <rFont val="宋体"/>
            <family val="3"/>
            <charset val="134"/>
          </rPr>
          <t>腰枕灰色</t>
        </r>
      </text>
    </comment>
    <comment ref="F33" authorId="0">
      <text>
        <r>
          <rPr>
            <sz val="9"/>
            <rFont val="宋体"/>
            <family val="3"/>
            <charset val="134"/>
          </rPr>
          <t>要蓝色</t>
        </r>
      </text>
    </comment>
    <comment ref="F38" authorId="0">
      <text>
        <r>
          <rPr>
            <sz val="9"/>
            <rFont val="宋体"/>
            <family val="3"/>
            <charset val="134"/>
          </rPr>
          <t>发蓝色</t>
        </r>
      </text>
    </comment>
    <comment ref="F39" authorId="0">
      <text>
        <r>
          <rPr>
            <sz val="9"/>
            <rFont val="宋体"/>
            <family val="3"/>
            <charset val="134"/>
          </rPr>
          <t>发两个蓝色一个灰色</t>
        </r>
      </text>
    </comment>
    <comment ref="F40" authorId="0">
      <text>
        <r>
          <rPr>
            <b/>
            <sz val="9"/>
            <rFont val="宋体"/>
            <family val="3"/>
            <charset val="134"/>
          </rPr>
          <t>u10 3个蓝色 2个灰色的</t>
        </r>
      </text>
    </comment>
    <comment ref="F43" authorId="0">
      <text>
        <r>
          <rPr>
            <sz val="9"/>
            <rFont val="宋体"/>
            <family val="3"/>
            <charset val="134"/>
          </rPr>
          <t>2个灰色；3个蓝色</t>
        </r>
      </text>
    </comment>
    <comment ref="F47" authorId="0">
      <text>
        <r>
          <rPr>
            <sz val="9"/>
            <rFont val="宋体"/>
            <family val="3"/>
            <charset val="134"/>
          </rPr>
          <t>要蓝色</t>
        </r>
      </text>
    </comment>
    <comment ref="F51" authorId="0">
      <text>
        <r>
          <rPr>
            <sz val="9"/>
            <rFont val="宋体"/>
            <family val="3"/>
            <charset val="134"/>
          </rPr>
          <t>灰色</t>
        </r>
      </text>
    </comment>
    <comment ref="F52" authorId="0">
      <text>
        <r>
          <rPr>
            <sz val="9"/>
            <rFont val="宋体"/>
            <family val="3"/>
            <charset val="134"/>
          </rPr>
          <t>灰色</t>
        </r>
      </text>
    </comment>
    <comment ref="F54" authorId="0">
      <text>
        <r>
          <rPr>
            <b/>
            <sz val="9"/>
            <rFont val="宋体"/>
            <family val="3"/>
            <charset val="134"/>
          </rPr>
          <t>u10要2个蓝色，2个灰色</t>
        </r>
      </text>
    </comment>
    <comment ref="F57" authorId="0">
      <text>
        <r>
          <rPr>
            <sz val="9"/>
            <rFont val="宋体"/>
            <family val="3"/>
            <charset val="134"/>
          </rPr>
          <t>u10要蓝色</t>
        </r>
      </text>
    </comment>
    <comment ref="F79" authorId="1">
      <text>
        <r>
          <rPr>
            <sz val="9"/>
            <rFont val="宋体"/>
            <family val="3"/>
            <charset val="134"/>
          </rPr>
          <t>u10要新款的蓝色的</t>
        </r>
      </text>
    </comment>
    <comment ref="F81" authorId="1">
      <text>
        <r>
          <rPr>
            <sz val="9"/>
            <rFont val="宋体"/>
            <family val="3"/>
            <charset val="134"/>
          </rPr>
          <t xml:space="preserve">固定带、蓝色款
</t>
        </r>
      </text>
    </comment>
    <comment ref="F83" authorId="1">
      <text>
        <r>
          <rPr>
            <sz val="12"/>
            <rFont val="宋体"/>
            <family val="3"/>
            <charset val="134"/>
          </rPr>
          <t>浅色</t>
        </r>
      </text>
    </comment>
    <comment ref="D86" authorId="0">
      <text>
        <r>
          <rPr>
            <sz val="9"/>
            <rFont val="宋体"/>
            <family val="3"/>
            <charset val="134"/>
          </rPr>
          <t xml:space="preserve"> 换货的
3.13号、3.20
需要补发两个枕头套
都是u1的 烂了</t>
        </r>
      </text>
    </comment>
    <comment ref="F86" authorId="0">
      <text>
        <r>
          <rPr>
            <sz val="9"/>
            <rFont val="宋体"/>
            <family val="3"/>
            <charset val="134"/>
          </rPr>
          <t xml:space="preserve"> 换货的
3.13号、3.20
需要补发两个枕头套
都是u1的 烂了
</t>
        </r>
      </text>
    </comment>
    <comment ref="F89" authorId="2">
      <text>
        <r>
          <rPr>
            <b/>
            <sz val="12"/>
            <color indexed="81"/>
            <rFont val="宋体"/>
            <family val="3"/>
            <charset val="134"/>
          </rPr>
          <t>要蓝色</t>
        </r>
      </text>
    </comment>
    <comment ref="F92" authorId="2">
      <text>
        <r>
          <rPr>
            <b/>
            <sz val="12"/>
            <color indexed="81"/>
            <rFont val="宋体"/>
            <family val="3"/>
            <charset val="134"/>
          </rPr>
          <t>蓝色</t>
        </r>
      </text>
    </comment>
    <comment ref="F100" authorId="2">
      <text>
        <r>
          <rPr>
            <b/>
            <sz val="12"/>
            <color indexed="81"/>
            <rFont val="宋体"/>
            <family val="3"/>
            <charset val="134"/>
          </rPr>
          <t>深色</t>
        </r>
      </text>
    </comment>
    <comment ref="F101" authorId="2">
      <text>
        <r>
          <rPr>
            <b/>
            <sz val="12"/>
            <color indexed="81"/>
            <rFont val="宋体"/>
            <family val="3"/>
            <charset val="134"/>
          </rPr>
          <t>灰色</t>
        </r>
      </text>
    </comment>
    <comment ref="F105" authorId="2">
      <text>
        <r>
          <rPr>
            <b/>
            <sz val="9"/>
            <color indexed="81"/>
            <rFont val="宋体"/>
            <family val="3"/>
            <charset val="134"/>
          </rPr>
          <t>灰色</t>
        </r>
      </text>
    </comment>
    <comment ref="F111" authorId="2">
      <text>
        <r>
          <rPr>
            <b/>
            <sz val="9"/>
            <color indexed="81"/>
            <rFont val="宋体"/>
            <family val="3"/>
            <charset val="134"/>
          </rPr>
          <t>u9枕头套蓝色大象-1</t>
        </r>
      </text>
    </comment>
    <comment ref="F112" authorId="2">
      <text>
        <r>
          <rPr>
            <b/>
            <sz val="12"/>
            <color indexed="81"/>
            <rFont val="宋体"/>
            <family val="3"/>
            <charset val="134"/>
          </rPr>
          <t>U枕要新款带扣绳的 一个粉一个蓝。腰枕2个一个颜色一个</t>
        </r>
        <r>
          <rPr>
            <b/>
            <sz val="9"/>
            <color indexed="81"/>
            <rFont val="宋体"/>
            <family val="3"/>
            <charset val="134"/>
          </rPr>
          <t xml:space="preserve"> </t>
        </r>
      </text>
    </comment>
    <comment ref="F116" authorId="2">
      <text>
        <r>
          <rPr>
            <b/>
            <sz val="12"/>
            <color indexed="81"/>
            <rFont val="宋体"/>
            <family val="3"/>
            <charset val="134"/>
          </rPr>
          <t>只要老厂的货。</t>
        </r>
      </text>
    </comment>
    <comment ref="F117" authorId="2">
      <text>
        <r>
          <rPr>
            <b/>
            <sz val="9"/>
            <color indexed="81"/>
            <rFont val="宋体"/>
            <family val="3"/>
            <charset val="134"/>
          </rPr>
          <t>只要老厂的货。</t>
        </r>
      </text>
    </comment>
    <comment ref="F123" authorId="2">
      <text>
        <r>
          <rPr>
            <b/>
            <sz val="12"/>
            <color indexed="81"/>
            <rFont val="宋体"/>
            <family val="3"/>
            <charset val="134"/>
          </rPr>
          <t>新款粉色</t>
        </r>
      </text>
    </comment>
    <comment ref="F129" authorId="2">
      <text>
        <r>
          <rPr>
            <b/>
            <sz val="12"/>
            <color indexed="81"/>
            <rFont val="宋体"/>
            <family val="3"/>
            <charset val="134"/>
          </rPr>
          <t>U型枕1个粉红，2个蓝色</t>
        </r>
      </text>
    </comment>
    <comment ref="F131" authorId="2">
      <text>
        <r>
          <rPr>
            <b/>
            <sz val="12"/>
            <color indexed="81"/>
            <rFont val="宋体"/>
            <family val="3"/>
            <charset val="134"/>
          </rPr>
          <t xml:space="preserve">新款U枕四个颜色各1个，新款腰枕两个颜色各1个 </t>
        </r>
      </text>
    </comment>
    <comment ref="F135" authorId="2">
      <text>
        <r>
          <rPr>
            <b/>
            <sz val="9"/>
            <color indexed="81"/>
            <rFont val="宋体"/>
            <family val="3"/>
            <charset val="134"/>
          </rPr>
          <t>老款</t>
        </r>
        <r>
          <rPr>
            <sz val="9"/>
            <color indexed="81"/>
            <rFont val="宋体"/>
            <family val="3"/>
            <charset val="134"/>
          </rPr>
          <t xml:space="preserve">
</t>
        </r>
      </text>
    </comment>
    <comment ref="D147" authorId="2">
      <text>
        <r>
          <rPr>
            <b/>
            <sz val="12"/>
            <color indexed="81"/>
            <rFont val="宋体"/>
            <family val="3"/>
            <charset val="134"/>
          </rPr>
          <t>其下级 王蕾下单</t>
        </r>
        <r>
          <rPr>
            <b/>
            <sz val="9"/>
            <color indexed="81"/>
            <rFont val="宋体"/>
            <family val="3"/>
            <charset val="134"/>
          </rPr>
          <t xml:space="preserve">
</t>
        </r>
      </text>
    </comment>
    <comment ref="D148" authorId="2">
      <text>
        <r>
          <rPr>
            <b/>
            <sz val="9"/>
            <color indexed="81"/>
            <rFont val="宋体"/>
            <family val="3"/>
            <charset val="134"/>
          </rPr>
          <t xml:space="preserve">下级 邓少欢下单
</t>
        </r>
      </text>
    </comment>
    <comment ref="F154" authorId="3">
      <text>
        <r>
          <rPr>
            <b/>
            <sz val="9"/>
            <color indexed="81"/>
            <rFont val="宋体"/>
            <family val="3"/>
            <charset val="134"/>
          </rPr>
          <t>U型枕粉色，蓝色。靠枕一个颜色一个</t>
        </r>
      </text>
    </comment>
    <comment ref="F155" authorId="3">
      <text>
        <r>
          <rPr>
            <b/>
            <sz val="9"/>
            <color indexed="81"/>
            <rFont val="宋体"/>
            <family val="3"/>
            <charset val="134"/>
          </rPr>
          <t>1个蓝色，1个棕色</t>
        </r>
      </text>
    </comment>
    <comment ref="F156" authorId="0">
      <text>
        <r>
          <rPr>
            <b/>
            <sz val="9"/>
            <color indexed="81"/>
            <rFont val="宋体"/>
            <family val="3"/>
            <charset val="134"/>
          </rPr>
          <t xml:space="preserve">老款
</t>
        </r>
      </text>
    </comment>
    <comment ref="F159" authorId="4">
      <text>
        <r>
          <rPr>
            <b/>
            <sz val="9"/>
            <color indexed="81"/>
            <rFont val="宋体"/>
            <family val="3"/>
            <charset val="134"/>
          </rPr>
          <t xml:space="preserve">老款
</t>
        </r>
      </text>
    </comment>
  </commentList>
</comments>
</file>

<file path=xl/sharedStrings.xml><?xml version="1.0" encoding="utf-8"?>
<sst xmlns="http://schemas.openxmlformats.org/spreadsheetml/2006/main" count="927" uniqueCount="494">
  <si>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</si>
  <si>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</si>
  <si>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</si>
  <si>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</si>
  <si>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</si>
  <si>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</si>
  <si>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</si>
  <si>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</si>
  <si>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</si>
  <si>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</si>
  <si>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</si>
  <si>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</si>
  <si>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</si>
  <si>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</si>
  <si>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</si>
  <si>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</si>
  <si>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</si>
  <si>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</si>
  <si>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</si>
  <si>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</si>
  <si>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</si>
  <si>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</si>
  <si>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</si>
  <si>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</si>
  <si>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</si>
  <si>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</si>
  <si>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</si>
  <si>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</si>
  <si>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</si>
  <si>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</si>
  <si>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</si>
  <si>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</si>
  <si>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</si>
  <si>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</si>
  <si>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</si>
  <si>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</si>
  <si>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</si>
  <si>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</si>
  <si>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</si>
  <si>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</si>
  <si>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</si>
  <si>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</si>
  <si>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</si>
  <si>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</si>
  <si>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</si>
  <si>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</si>
  <si>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</si>
  <si>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</si>
  <si>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</si>
  <si>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</si>
  <si>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</si>
  <si>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</si>
  <si>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</si>
  <si>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</si>
  <si>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</si>
  <si>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</si>
  <si>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</si>
  <si>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</si>
  <si>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</si>
  <si>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</si>
  <si>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</si>
  <si>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</si>
  <si>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</si>
  <si>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</si>
  <si>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</si>
  <si>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</si>
  <si>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</si>
  <si>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</si>
  <si>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</si>
  <si>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</si>
  <si>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</si>
  <si>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</si>
  <si>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</si>
  <si>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</si>
  <si>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</si>
  <si>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</si>
  <si>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</si>
  <si>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</si>
  <si>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</si>
  <si>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</si>
  <si>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</si>
  <si>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</si>
  <si>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</si>
  <si>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</si>
  <si>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</si>
  <si>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</si>
  <si>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</si>
  <si>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</si>
  <si>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</si>
  <si>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</si>
  <si>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</si>
  <si>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</si>
  <si>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</si>
  <si>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</si>
  <si>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</si>
  <si>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</si>
  <si>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</si>
  <si>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</si>
  <si>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</si>
  <si>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</si>
  <si>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</si>
  <si>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</si>
  <si>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</si>
  <si>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</si>
  <si>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</si>
  <si>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</si>
  <si>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</si>
  <si>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</si>
  <si>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</si>
  <si>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</si>
  <si>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</si>
  <si>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</si>
  <si>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</si>
  <si>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</si>
  <si>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</si>
  <si>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</si>
  <si>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</si>
  <si>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</si>
  <si>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</si>
  <si>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</si>
  <si>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</si>
  <si>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</si>
  <si>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</si>
  <si>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</si>
  <si>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</si>
  <si>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</si>
  <si>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</si>
  <si>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</si>
  <si>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</si>
  <si>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</si>
  <si>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</si>
  <si>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</si>
  <si>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</si>
  <si>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</si>
  <si>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</si>
  <si>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</si>
  <si>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</si>
  <si>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</si>
  <si>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</si>
  <si>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</si>
  <si>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</si>
  <si>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</si>
  <si>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</si>
  <si>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</si>
  <si>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</si>
  <si>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</si>
  <si>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</si>
  <si>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</si>
  <si>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</si>
  <si>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</si>
  <si>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</si>
  <si>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</si>
  <si>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</si>
  <si>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</si>
  <si>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</si>
  <si>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</si>
  <si>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</si>
  <si>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</si>
  <si>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</si>
  <si>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</si>
  <si>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</si>
  <si>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</si>
  <si>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</si>
  <si>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</si>
  <si>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</si>
  <si>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</si>
  <si>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</si>
  <si>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</si>
  <si>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</si>
  <si>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</si>
  <si>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</si>
  <si>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</si>
  <si>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</si>
  <si>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</si>
  <si>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</si>
  <si>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</si>
  <si>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</si>
  <si>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</si>
  <si>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</si>
  <si>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</si>
  <si>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</si>
  <si>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</si>
  <si>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</si>
  <si>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</si>
  <si>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</si>
  <si>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</si>
  <si>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</si>
  <si>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</si>
  <si>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</si>
  <si>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</si>
  <si>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</si>
  <si>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</si>
  <si>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</si>
  <si>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</si>
  <si>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</si>
  <si>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</si>
  <si>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</si>
  <si>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</si>
  <si>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</si>
  <si>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</si>
  <si>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</si>
  <si>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</si>
  <si>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</si>
  <si>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</si>
  <si>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</si>
  <si>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</si>
  <si>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</si>
  <si>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</si>
  <si>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</si>
  <si>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</si>
  <si>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</si>
  <si>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</si>
  <si>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</si>
  <si>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</si>
  <si>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</si>
  <si>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</si>
  <si>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辽宁省朝阳市北票市欣怡家园小区一单元9楼</t>
  </si>
  <si>
    <t>王仪聪</t>
  </si>
  <si>
    <t>广西壮族自治区北海市海城区贵州路和西南大道交界海御新天地7栋2203</t>
  </si>
  <si>
    <t>赵雯</t>
  </si>
  <si>
    <t>湖北省武汉市江岸区百步亭花园悦秀苑209栋2单元504</t>
  </si>
  <si>
    <t>顾游</t>
  </si>
  <si>
    <t>陈国捷</t>
  </si>
  <si>
    <t>福建省福州市长乐区金峰镇南华花园C1座 国惠石材店</t>
  </si>
  <si>
    <t>何彦春</t>
  </si>
  <si>
    <t>李莉莉</t>
  </si>
  <si>
    <t>广西壮族自治区贺州市八步区城西路33号广济医院</t>
  </si>
  <si>
    <t>刘琼</t>
  </si>
  <si>
    <t>北京市北京市通州区台湖镇兴光三街九号院18-2-802</t>
  </si>
  <si>
    <t>李佩莹</t>
  </si>
  <si>
    <t>林柏君</t>
  </si>
  <si>
    <t>广东省东莞市万江街道滨江公馆11栋2单元</t>
  </si>
  <si>
    <t>徐路璐</t>
  </si>
  <si>
    <t>河北省唐山市遵化市华明路乙座2号现代口腔医院</t>
  </si>
  <si>
    <t>陈艳慧</t>
  </si>
  <si>
    <t>陈小慧</t>
  </si>
  <si>
    <t>福建省厦门市湖里区禾山街道坂上258号601#UOOLATEX泰国进口乳胶寝具</t>
  </si>
  <si>
    <t>张小磊</t>
  </si>
  <si>
    <t>广东省中山市小榄镇民安北路67号后门5楼</t>
  </si>
  <si>
    <t>林钰强</t>
  </si>
  <si>
    <t>北京市北京市朝阳区豆各庄朝丰家园6号院11号楼一单元1303</t>
  </si>
  <si>
    <t>刘思逸</t>
  </si>
  <si>
    <t>浙江省金华市东阳市江北湖莲西街98号刘佳袜业有限公司</t>
  </si>
  <si>
    <t>范珂欣</t>
  </si>
  <si>
    <t>四川省成都市其它区高新西区西源大道2006号电子科技大学清水河校区</t>
  </si>
  <si>
    <t>UK5-1</t>
  </si>
  <si>
    <t>汤梦玲</t>
  </si>
  <si>
    <t>江苏省苏州市姑苏区宝带西路1177号世茂广场H幢3604</t>
  </si>
  <si>
    <t>闫政涵</t>
  </si>
  <si>
    <t>刘志强</t>
  </si>
  <si>
    <t>河北省石家庄市正定县正定镇西洋村</t>
  </si>
  <si>
    <t>湖南省益阳市安化县东坪镇锦苑鑫城(好润家超市)4栋501</t>
  </si>
  <si>
    <t>周娜</t>
  </si>
  <si>
    <t>辽宁省鞍山市海城市新立御景尚品15号楼一单元</t>
  </si>
  <si>
    <t>骆文清</t>
  </si>
  <si>
    <t>李春花</t>
  </si>
  <si>
    <t>重庆市渝北区北大资源博雅一期8栋</t>
  </si>
  <si>
    <t>UK10-1</t>
  </si>
  <si>
    <t>赵旭</t>
  </si>
  <si>
    <t>关伟</t>
  </si>
  <si>
    <t>河南省商丘市宁陵县巴比伦星城小区2号楼3单元802</t>
  </si>
  <si>
    <t>李竹中</t>
  </si>
  <si>
    <t>湖南省长沙市长沙县当代广场A6栋1807室</t>
  </si>
  <si>
    <t>国内发货</t>
    <phoneticPr fontId="8" type="noConversion"/>
  </si>
  <si>
    <t>广东省汕尾市海丰县可塘镇珠宝市场D馆1453</t>
    <phoneticPr fontId="8" type="noConversion"/>
  </si>
  <si>
    <t>赵大大</t>
  </si>
  <si>
    <t>广东省广州市白云区金沙街道宏祠街6号广附实验学校</t>
    <phoneticPr fontId="8" type="noConversion"/>
  </si>
  <si>
    <t>孙媛丽</t>
  </si>
  <si>
    <t>重庆市重庆市九龙坡区科园四路170号龙湖新壹城2号楼负101</t>
  </si>
  <si>
    <t>枕头数量</t>
    <phoneticPr fontId="8" type="noConversion"/>
  </si>
  <si>
    <t>发货信息</t>
    <phoneticPr fontId="8" type="noConversion"/>
  </si>
  <si>
    <t>7700116778541</t>
  </si>
  <si>
    <t>7700116778547</t>
  </si>
  <si>
    <t>7700116778561</t>
  </si>
  <si>
    <t>7700116778558</t>
  </si>
  <si>
    <t>7700116778552</t>
  </si>
  <si>
    <t>7700116778544</t>
  </si>
  <si>
    <t>7700116778553</t>
  </si>
  <si>
    <t>7700116778546</t>
  </si>
  <si>
    <t>7700116778551</t>
  </si>
  <si>
    <t>7700116778545</t>
  </si>
  <si>
    <t>7700116778560</t>
  </si>
  <si>
    <t>7700116778554</t>
  </si>
  <si>
    <t>7700116778543</t>
  </si>
  <si>
    <t>7700116778550</t>
  </si>
  <si>
    <t>7700116778540</t>
  </si>
  <si>
    <t>7700116778549</t>
  </si>
  <si>
    <t>7700116778555</t>
  </si>
  <si>
    <t>7700116778548</t>
  </si>
  <si>
    <t>7700116778562</t>
  </si>
  <si>
    <t>7700116778559</t>
  </si>
  <si>
    <t>7700116778557;
7700116778563;
7700116778556;</t>
    <phoneticPr fontId="8" type="noConversion"/>
  </si>
  <si>
    <t>广东省东莞市南城街道胜和蚝江一村三巷一号</t>
    <phoneticPr fontId="8" type="noConversion"/>
  </si>
  <si>
    <t>李祯</t>
    <phoneticPr fontId="8" type="noConversion"/>
  </si>
  <si>
    <t>国内发货</t>
    <phoneticPr fontId="8" type="noConversion"/>
  </si>
  <si>
    <t>浙江省嘉兴市海盐县武原街道中医院麻醉科</t>
    <phoneticPr fontId="8" type="noConversion"/>
  </si>
  <si>
    <t>薛玉玲</t>
  </si>
  <si>
    <t>薛玉玲 </t>
  </si>
  <si>
    <t xml:space="preserve">福建省福州市福清市玉屏街道柴坊顶36号 </t>
    <phoneticPr fontId="8" type="noConversion"/>
  </si>
  <si>
    <t>河南省商丘市宁陵县巴比伦星城小区2号楼3单元802</t>
    <phoneticPr fontId="8" type="noConversion"/>
  </si>
  <si>
    <t>一星总裁</t>
    <phoneticPr fontId="8" type="noConversion"/>
  </si>
  <si>
    <t>顾游</t>
    <phoneticPr fontId="8" type="noConversion"/>
  </si>
  <si>
    <t>关伟</t>
    <phoneticPr fontId="8" type="noConversion"/>
  </si>
  <si>
    <t>7700116778564</t>
  </si>
  <si>
    <t>7700116778569;
7700116778573;
7700116778572;
7700116778570;</t>
    <phoneticPr fontId="8" type="noConversion"/>
  </si>
  <si>
    <t>7700116778565</t>
  </si>
  <si>
    <t>胡敏平</t>
  </si>
  <si>
    <t>广东省广州市白云区白云大道北丛云路云山居15栋4梯203房</t>
    <phoneticPr fontId="8" type="noConversion"/>
  </si>
  <si>
    <t>河南省周口市川汇区太昊路中心血站</t>
    <phoneticPr fontId="8" type="noConversion"/>
  </si>
  <si>
    <t>宋金平</t>
  </si>
  <si>
    <t>山东省青岛市黄岛区隐珠街道（原胶南）九方文化家园</t>
    <phoneticPr fontId="8" type="noConversion"/>
  </si>
  <si>
    <t>二星总裁</t>
    <phoneticPr fontId="8" type="noConversion"/>
  </si>
  <si>
    <t>徐思华</t>
    <phoneticPr fontId="8" type="noConversion"/>
  </si>
  <si>
    <t>刘淑环</t>
    <phoneticPr fontId="8" type="noConversion"/>
  </si>
  <si>
    <t>山西省阳泉市城区小阳泉财政局宿舍</t>
    <phoneticPr fontId="8" type="noConversion"/>
  </si>
  <si>
    <t>一星总裁</t>
    <phoneticPr fontId="8" type="noConversion"/>
  </si>
  <si>
    <t>范悦</t>
    <phoneticPr fontId="8" type="noConversion"/>
  </si>
  <si>
    <t>国内发货</t>
    <phoneticPr fontId="8" type="noConversion"/>
  </si>
  <si>
    <t>广东省阳江市阳春市春城镇朝阳路新港大排档侧</t>
    <phoneticPr fontId="8" type="noConversion"/>
  </si>
  <si>
    <t>湖北省宜昌市西陵区城东大道东山花园35栋112</t>
    <phoneticPr fontId="8" type="noConversion"/>
  </si>
  <si>
    <t>总裁</t>
    <phoneticPr fontId="8" type="noConversion"/>
  </si>
  <si>
    <t>黄淑来</t>
    <phoneticPr fontId="8" type="noConversion"/>
  </si>
  <si>
    <t>福建省福州市台江区江滨西大道193号美伦茗园B区3#105</t>
    <phoneticPr fontId="8" type="noConversion"/>
  </si>
  <si>
    <t>蓝晓玲</t>
    <phoneticPr fontId="8" type="noConversion"/>
  </si>
  <si>
    <t>黄淑来</t>
    <phoneticPr fontId="8" type="noConversion"/>
  </si>
  <si>
    <t>总裁</t>
    <phoneticPr fontId="8" type="noConversion"/>
  </si>
  <si>
    <t>王芃苏</t>
    <phoneticPr fontId="8" type="noConversion"/>
  </si>
  <si>
    <t>江苏省宿迁市泗洪县澳门花园34-1</t>
    <phoneticPr fontId="8" type="noConversion"/>
  </si>
  <si>
    <t>吉林省长春市宽城区长新街长新小区13栋2门603</t>
    <phoneticPr fontId="8" type="noConversion"/>
  </si>
  <si>
    <t>官方</t>
    <phoneticPr fontId="8" type="noConversion"/>
  </si>
  <si>
    <t>王蕾</t>
    <phoneticPr fontId="8" type="noConversion"/>
  </si>
  <si>
    <t>湖北省武汉市洪山区张家湾街白沙五路万科金色城市锦绣苑</t>
    <phoneticPr fontId="8" type="noConversion"/>
  </si>
  <si>
    <t>二星总裁</t>
    <phoneticPr fontId="8" type="noConversion"/>
  </si>
  <si>
    <t>沈秋月</t>
    <phoneticPr fontId="8" type="noConversion"/>
  </si>
  <si>
    <t>广东省深圳市龙华区赤岭头新一村136栋302</t>
    <phoneticPr fontId="8" type="noConversion"/>
  </si>
  <si>
    <t>沈世明</t>
    <phoneticPr fontId="8" type="noConversion"/>
  </si>
  <si>
    <t>董事</t>
    <phoneticPr fontId="8" type="noConversion"/>
  </si>
  <si>
    <t>高洁</t>
    <phoneticPr fontId="8" type="noConversion"/>
  </si>
  <si>
    <t>国内发货</t>
    <phoneticPr fontId="8" type="noConversion"/>
  </si>
  <si>
    <t>山东省烟台市芝罘区前进路1号网点26号宝贝计划</t>
    <phoneticPr fontId="8" type="noConversion"/>
  </si>
  <si>
    <t>总裁</t>
    <phoneticPr fontId="8" type="noConversion"/>
  </si>
  <si>
    <t>马丽娟</t>
    <phoneticPr fontId="8" type="noConversion"/>
  </si>
  <si>
    <t>国内发货</t>
    <phoneticPr fontId="8" type="noConversion"/>
  </si>
  <si>
    <t>王学慧 </t>
    <phoneticPr fontId="8" type="noConversion"/>
  </si>
  <si>
    <t>辽宁省大连市其它区大连开发区红星海五期青屿蓝112-202</t>
    <phoneticPr fontId="8" type="noConversion"/>
  </si>
  <si>
    <t>泰国直邮</t>
    <phoneticPr fontId="8" type="noConversion"/>
  </si>
  <si>
    <t>2.2m*2m*7.5cm -1</t>
  </si>
  <si>
    <t>谷梦溪</t>
    <phoneticPr fontId="8" type="noConversion"/>
  </si>
  <si>
    <t>于文娟 </t>
    <phoneticPr fontId="8" type="noConversion"/>
  </si>
  <si>
    <t>河南省新乡市封丘县文化路锦绣花园15号楼4单元</t>
    <phoneticPr fontId="8" type="noConversion"/>
  </si>
  <si>
    <t>蒋刚权</t>
  </si>
  <si>
    <t xml:space="preserve">广东省佛山市南海区大沥镇水头雄边工业区华兴五金店后边时五金机械厂 </t>
    <phoneticPr fontId="8" type="noConversion"/>
  </si>
  <si>
    <t>辽宁省大连市瓦房店市共济办事处德林街一段16号楼2单元501</t>
    <phoneticPr fontId="8" type="noConversion"/>
  </si>
  <si>
    <t>孙媛丽</t>
    <phoneticPr fontId="8" type="noConversion"/>
  </si>
  <si>
    <t>白艳平</t>
    <phoneticPr fontId="8" type="noConversion"/>
  </si>
  <si>
    <t>江西省赣州市章贡区青年路10－4号红袖专卖店</t>
    <phoneticPr fontId="8" type="noConversion"/>
  </si>
  <si>
    <t>徐思华</t>
    <phoneticPr fontId="8" type="noConversion"/>
  </si>
  <si>
    <t>肖春华</t>
    <phoneticPr fontId="8" type="noConversion"/>
  </si>
  <si>
    <t>深圳市罗湖区布心今日家园明山轩20Ｍ</t>
  </si>
  <si>
    <t>总裁</t>
    <phoneticPr fontId="8" type="noConversion"/>
  </si>
  <si>
    <t>周兆礼</t>
    <phoneticPr fontId="8" type="noConversion"/>
  </si>
  <si>
    <t>国内发货</t>
    <phoneticPr fontId="8" type="noConversion"/>
  </si>
  <si>
    <t>山东省青岛市胶州市向阳市场Ａ座一楼E区13号</t>
    <phoneticPr fontId="8" type="noConversion"/>
  </si>
  <si>
    <t>郭琳</t>
  </si>
  <si>
    <t>姚岵春</t>
  </si>
  <si>
    <t>黑龙江省哈尔滨市道里区松苍街90号</t>
    <phoneticPr fontId="8" type="noConversion"/>
  </si>
  <si>
    <t>卢娴</t>
  </si>
  <si>
    <t>广西壮族自治区柳州市城中区阳光100城市广场8栋1-10门面</t>
    <phoneticPr fontId="8" type="noConversion"/>
  </si>
  <si>
    <t>总裁</t>
    <phoneticPr fontId="8" type="noConversion"/>
  </si>
  <si>
    <t>婷婷</t>
  </si>
  <si>
    <t>广东省广州市番禺区迎新路8号星力动漫G35金汇科技</t>
    <phoneticPr fontId="8" type="noConversion"/>
  </si>
  <si>
    <t>汤梦玲</t>
    <phoneticPr fontId="8" type="noConversion"/>
  </si>
  <si>
    <t>国内发货</t>
    <phoneticPr fontId="8" type="noConversion"/>
  </si>
  <si>
    <t>侯晨莹</t>
    <phoneticPr fontId="8" type="noConversion"/>
  </si>
  <si>
    <t>浙江省舟山市定海区康城公寓3幢205室</t>
    <phoneticPr fontId="8" type="noConversion"/>
  </si>
  <si>
    <t>UK5-1</t>
    <phoneticPr fontId="8" type="noConversion"/>
  </si>
  <si>
    <t>浙江省杭州市萧山区新塘街道 羽绒工业园区,杭州永联电缆有限公司</t>
    <phoneticPr fontId="8" type="noConversion"/>
  </si>
  <si>
    <t>沈文乐</t>
    <phoneticPr fontId="8" type="noConversion"/>
  </si>
  <si>
    <t>朱源</t>
    <phoneticPr fontId="8" type="noConversion"/>
  </si>
  <si>
    <t>1.9m*0.95m*10cm -1</t>
    <phoneticPr fontId="8" type="noConversion"/>
  </si>
  <si>
    <t>杨小妹转ling</t>
  </si>
  <si>
    <t xml:space="preserve">广东省深圳市宝安区福永新和新兴工业区一区10栋一楼 </t>
    <phoneticPr fontId="8" type="noConversion"/>
  </si>
  <si>
    <t>总裁</t>
    <phoneticPr fontId="8" type="noConversion"/>
  </si>
  <si>
    <t>黄淑来</t>
    <phoneticPr fontId="8" type="noConversion"/>
  </si>
  <si>
    <t>国内发货</t>
    <phoneticPr fontId="8" type="noConversion"/>
  </si>
  <si>
    <t>湖北省宜昌市西陵区城东大道东山花园35栋112</t>
    <phoneticPr fontId="8" type="noConversion"/>
  </si>
  <si>
    <t>江苏省镇江市扬中市横龙嘉苑565号</t>
    <phoneticPr fontId="7" type="noConversion"/>
  </si>
  <si>
    <t>陈金海</t>
    <phoneticPr fontId="7" type="noConversion"/>
  </si>
  <si>
    <t>辽宁省朝阳市北票市欣怡家园小区一单元9楼</t>
    <phoneticPr fontId="8" type="noConversion"/>
  </si>
  <si>
    <t>李佳</t>
    <phoneticPr fontId="8" type="noConversion"/>
  </si>
  <si>
    <t>辽宁省大连市金州区中长街道观山悦二期B8-2703</t>
    <phoneticPr fontId="8" type="noConversion"/>
  </si>
  <si>
    <t>黄冕</t>
    <phoneticPr fontId="8" type="noConversion"/>
  </si>
  <si>
    <t>us10-1</t>
    <phoneticPr fontId="8" type="noConversion"/>
  </si>
  <si>
    <t>吴春媚</t>
    <phoneticPr fontId="8" type="noConversion"/>
  </si>
  <si>
    <t>广东省佛山市南海区狮山镇官窑永安大道24一25号（军仔补胎店）</t>
    <phoneticPr fontId="8" type="noConversion"/>
  </si>
  <si>
    <t>杨帆</t>
    <phoneticPr fontId="8" type="noConversion"/>
  </si>
  <si>
    <t>雷茵</t>
  </si>
  <si>
    <t>云南省文山壮族苗族自治州文山市凤凰路1号华宇卧龙府小区7幢1单元1706号</t>
    <phoneticPr fontId="8" type="noConversion"/>
  </si>
  <si>
    <t>雷萍</t>
  </si>
  <si>
    <t>云南省文山壮族苗族自治州文山市七花北路55号后排（钟灵小区北3路78号对面）</t>
    <phoneticPr fontId="8" type="noConversion"/>
  </si>
  <si>
    <t>UK10-1</t>
    <phoneticPr fontId="8" type="noConversion"/>
  </si>
  <si>
    <t>雷萍</t>
    <phoneticPr fontId="8" type="noConversion"/>
  </si>
  <si>
    <t>云南省玉溪市通海县秀山街道古城东路95号</t>
    <phoneticPr fontId="8" type="noConversion"/>
  </si>
  <si>
    <t>泰国直邮</t>
    <phoneticPr fontId="8" type="noConversion"/>
  </si>
  <si>
    <t>雷琳</t>
    <phoneticPr fontId="8" type="noConversion"/>
  </si>
  <si>
    <t>王洪竹 </t>
    <phoneticPr fontId="8" type="noConversion"/>
  </si>
  <si>
    <t>广东省佛山市南海区狮山镇官窑医院 </t>
    <phoneticPr fontId="8" type="noConversion"/>
  </si>
  <si>
    <t>刘和琼</t>
  </si>
  <si>
    <t>小慧</t>
    <phoneticPr fontId="8" type="noConversion"/>
  </si>
  <si>
    <t>辽宁省大连市中山区二七温州城四楼520</t>
    <phoneticPr fontId="8" type="noConversion"/>
  </si>
  <si>
    <t>福建省福州市福清市龙田镇上薛村130号</t>
    <phoneticPr fontId="8" type="noConversion"/>
  </si>
  <si>
    <t>薛小霞</t>
    <phoneticPr fontId="8" type="noConversion"/>
  </si>
  <si>
    <t>国内发货</t>
    <phoneticPr fontId="8" type="noConversion"/>
  </si>
  <si>
    <t>一星总裁</t>
    <phoneticPr fontId="8" type="noConversion"/>
  </si>
  <si>
    <t>齐雅婷</t>
    <phoneticPr fontId="8" type="noConversion"/>
  </si>
  <si>
    <t>国内发货</t>
    <phoneticPr fontId="8" type="noConversion"/>
  </si>
  <si>
    <t>江西省南昌市青山湖区北京东路1198号天泽园12-3-1101室</t>
    <phoneticPr fontId="8" type="noConversion"/>
  </si>
  <si>
    <t xml:space="preserve">广东省深圳市宝安区西乡桃源居6区7栋一单元1401 </t>
    <phoneticPr fontId="8" type="noConversion"/>
  </si>
  <si>
    <t>白嘉丽</t>
    <phoneticPr fontId="8" type="noConversion"/>
  </si>
  <si>
    <t>陈勇</t>
    <phoneticPr fontId="8" type="noConversion"/>
  </si>
  <si>
    <t>王文霞</t>
    <phoneticPr fontId="8" type="noConversion"/>
  </si>
  <si>
    <t>河北省秦皇岛市海港区工农里1-3-二楼西室</t>
    <phoneticPr fontId="8" type="noConversion"/>
  </si>
  <si>
    <t>刘峰</t>
    <phoneticPr fontId="8" type="noConversion"/>
  </si>
  <si>
    <t>于双双</t>
    <phoneticPr fontId="8" type="noConversion"/>
  </si>
  <si>
    <t>山东省泰安市泰山区双龙小区B区</t>
    <phoneticPr fontId="8" type="noConversion"/>
  </si>
  <si>
    <t>马梅花</t>
  </si>
  <si>
    <t>新疆维吾尔自治区乌鲁木齐市新市区天津北路162号紫金长安小区5号楼1单元1102室</t>
    <phoneticPr fontId="8" type="noConversion"/>
  </si>
  <si>
    <t>林小淋 </t>
  </si>
  <si>
    <t>贵州省贵阳市南明山水黔城一组团6栋一单元</t>
    <phoneticPr fontId="8" type="noConversion"/>
  </si>
  <si>
    <t>贵州省铜仁市万谢桥街道仁山公园桂花苑</t>
    <phoneticPr fontId="8" type="noConversion"/>
  </si>
  <si>
    <t>杜玉晖</t>
    <phoneticPr fontId="8" type="noConversion"/>
  </si>
  <si>
    <t>国内发货</t>
    <phoneticPr fontId="8" type="noConversion"/>
  </si>
  <si>
    <t>薛小霞</t>
  </si>
  <si>
    <t>福建省福州市鼓楼乌山西路125号</t>
    <phoneticPr fontId="8" type="noConversion"/>
  </si>
  <si>
    <t>福建省泉州市晋江市东石镇潘径中学</t>
    <phoneticPr fontId="8" type="noConversion"/>
  </si>
  <si>
    <t>黄淑来</t>
    <phoneticPr fontId="8" type="noConversion"/>
  </si>
  <si>
    <t>国内发货</t>
    <phoneticPr fontId="8" type="noConversion"/>
  </si>
  <si>
    <t>张贻新</t>
    <phoneticPr fontId="8" type="noConversion"/>
  </si>
  <si>
    <t>李晓红</t>
    <phoneticPr fontId="8" type="noConversion"/>
  </si>
  <si>
    <t>江苏省淮安市盱眙县合欢大道2号（农商行）</t>
    <phoneticPr fontId="8" type="noConversion"/>
  </si>
  <si>
    <t>总裁</t>
    <phoneticPr fontId="8" type="noConversion"/>
  </si>
  <si>
    <t>马丽娟</t>
    <phoneticPr fontId="8" type="noConversion"/>
  </si>
  <si>
    <t>林国民</t>
    <phoneticPr fontId="8" type="noConversion"/>
  </si>
  <si>
    <t>北京市北京市昌平区白浮泉路富泉花园涌鑫苑35号</t>
    <phoneticPr fontId="8" type="noConversion"/>
  </si>
  <si>
    <t>云南省文山壮族苗族自治州文山市州建筑公司内悦目苑小区5幢2单元601室</t>
    <phoneticPr fontId="8" type="noConversion"/>
  </si>
  <si>
    <t>付桥森</t>
    <phoneticPr fontId="8" type="noConversion"/>
  </si>
  <si>
    <t>13804089031</t>
    <phoneticPr fontId="8" type="noConversion"/>
  </si>
  <si>
    <t>辽宁省大连市瓦房店市铁东街道 西长春路二段路口，明轩网咖对面黄色二楼</t>
    <phoneticPr fontId="8" type="noConversion"/>
  </si>
  <si>
    <t>吴吉男</t>
    <phoneticPr fontId="8" type="noConversion"/>
  </si>
  <si>
    <t>李艳娜</t>
  </si>
  <si>
    <t>内蒙古自治区呼伦贝尔市海拉尔区新巴尔虎左旗承仡电焊部</t>
    <phoneticPr fontId="8" type="noConversion"/>
  </si>
  <si>
    <t>广东省佛山市三水区西南南岸刘家工业区华麟厂</t>
    <phoneticPr fontId="8" type="noConversion"/>
  </si>
  <si>
    <t>一星总裁</t>
    <phoneticPr fontId="8" type="noConversion"/>
  </si>
  <si>
    <t>范悦</t>
    <phoneticPr fontId="8" type="noConversion"/>
  </si>
  <si>
    <t>国内发货</t>
    <phoneticPr fontId="8" type="noConversion"/>
  </si>
  <si>
    <t>邓少欢</t>
    <phoneticPr fontId="8" type="noConversion"/>
  </si>
  <si>
    <t>吴江山</t>
  </si>
  <si>
    <t>广西壮族自治区柳州市柳南区城站路新风建材市场4-3号</t>
    <phoneticPr fontId="8" type="noConversion"/>
  </si>
  <si>
    <t>杨征英</t>
  </si>
  <si>
    <t>山西省阳泉市凤凰城19号楼1单元401</t>
    <phoneticPr fontId="8" type="noConversion"/>
  </si>
  <si>
    <t>UK10 -1</t>
    <phoneticPr fontId="8" type="noConversion"/>
  </si>
  <si>
    <t>河南省周口市周口市建业森林半岛</t>
    <phoneticPr fontId="8" type="noConversion"/>
  </si>
  <si>
    <t>一星总裁</t>
    <phoneticPr fontId="8" type="noConversion"/>
  </si>
  <si>
    <t>朱慧</t>
    <phoneticPr fontId="8" type="noConversion"/>
  </si>
  <si>
    <t>国内发货</t>
    <phoneticPr fontId="8" type="noConversion"/>
  </si>
  <si>
    <t>朱秀梅</t>
    <phoneticPr fontId="8" type="noConversion"/>
  </si>
  <si>
    <t>曹海燕 </t>
  </si>
  <si>
    <t>广东省佛山市南海区疏港路第一时区14栋1216房</t>
    <phoneticPr fontId="8" type="noConversion"/>
  </si>
  <si>
    <t>UK10 -1</t>
    <phoneticPr fontId="8" type="noConversion"/>
  </si>
  <si>
    <t>雷琳</t>
  </si>
  <si>
    <t>雷小姐</t>
    <phoneticPr fontId="8" type="noConversion"/>
  </si>
  <si>
    <t>江西省吉安市青原区梅苑小区D8栋</t>
    <phoneticPr fontId="8" type="noConversion"/>
  </si>
  <si>
    <t>陈新代</t>
  </si>
  <si>
    <t>浙江省金华市义乌市宗泽路567号招商银行副楼10楼 港兴国际货运</t>
    <phoneticPr fontId="8" type="noConversion"/>
  </si>
  <si>
    <t>林晓彬</t>
  </si>
  <si>
    <t>广东省揭阳市揭东区锡场镇深岭大道金源门业</t>
    <phoneticPr fontId="8" type="noConversion"/>
  </si>
  <si>
    <t>苏腾腾</t>
  </si>
  <si>
    <t>山东省烟台市芝罘区前进路1号网点26号宝贝计划</t>
    <phoneticPr fontId="8" type="noConversion"/>
  </si>
  <si>
    <t>高洁</t>
    <phoneticPr fontId="8" type="noConversion"/>
  </si>
  <si>
    <t>广东省湛江市赤坎区文章村九巷60号</t>
    <phoneticPr fontId="8" type="noConversion"/>
  </si>
  <si>
    <t>杨晓涛</t>
  </si>
  <si>
    <t>罗哈</t>
    <phoneticPr fontId="8" type="noConversion"/>
  </si>
  <si>
    <t>上海市长宁区新泾镇仙霞西路700弄华松小区73号603室</t>
    <phoneticPr fontId="8" type="noConversion"/>
  </si>
  <si>
    <t xml:space="preserve">UK7.5 -1 </t>
    <phoneticPr fontId="8" type="noConversion"/>
  </si>
  <si>
    <t>一星总裁</t>
    <phoneticPr fontId="8" type="noConversion"/>
  </si>
  <si>
    <t>朱慧</t>
    <phoneticPr fontId="8" type="noConversion"/>
  </si>
  <si>
    <t>二星总裁</t>
    <phoneticPr fontId="8" type="noConversion"/>
  </si>
  <si>
    <t xml:space="preserve">婷婷 </t>
    <phoneticPr fontId="8" type="noConversion"/>
  </si>
  <si>
    <t>广东省广州市番禺区迎新路8号星力动漫G35金汇科技</t>
    <phoneticPr fontId="8" type="noConversion"/>
  </si>
  <si>
    <t>刘娟</t>
  </si>
  <si>
    <t>13613828031</t>
    <phoneticPr fontId="8" type="noConversion"/>
  </si>
  <si>
    <t>河南省郑州市二七区庆丰街17号院鑫苑现代城4号楼</t>
    <phoneticPr fontId="8" type="noConversion"/>
  </si>
  <si>
    <t>李阳明</t>
  </si>
  <si>
    <t>广东省清远市清新区星光大道领秀瑞城西门</t>
    <phoneticPr fontId="8" type="noConversion"/>
  </si>
</sst>
</file>

<file path=xl/styles.xml><?xml version="1.0" encoding="utf-8"?>
<styleSheet xmlns="http://schemas.openxmlformats.org/spreadsheetml/2006/main">
  <numFmts count="2">
    <numFmt numFmtId="176" formatCode="000000"/>
    <numFmt numFmtId="177" formatCode="0_);[Red]\(0\)"/>
  </numFmts>
  <fonts count="13">
    <font>
      <sz val="11"/>
      <color theme="1"/>
      <name val="宋体"/>
      <charset val="134"/>
      <scheme val="minor"/>
    </font>
    <font>
      <sz val="12"/>
      <name val="宋体"/>
      <family val="3"/>
      <charset val="134"/>
      <scheme val="minor"/>
    </font>
    <font>
      <sz val="12"/>
      <color theme="1"/>
      <name val="宋体"/>
      <family val="3"/>
      <charset val="134"/>
      <scheme val="minor"/>
    </font>
    <font>
      <sz val="12"/>
      <color theme="1"/>
      <name val="宋体"/>
      <family val="3"/>
      <charset val="134"/>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2"/>
      <color indexed="81"/>
      <name val="宋体"/>
      <family val="3"/>
      <charset val="134"/>
    </font>
    <font>
      <sz val="12"/>
      <color rgb="FF666666"/>
      <name val="宋体"/>
      <family val="3"/>
      <charset val="134"/>
    </font>
    <font>
      <b/>
      <sz val="9"/>
      <color indexed="81"/>
      <name val="宋体"/>
      <family val="3"/>
      <charset val="134"/>
    </font>
    <font>
      <sz val="9"/>
      <color indexed="81"/>
      <name val="宋体"/>
      <family val="3"/>
      <charset val="134"/>
    </font>
  </fonts>
  <fills count="6">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5" fillId="0" borderId="0">
      <alignment vertical="center"/>
    </xf>
  </cellStyleXfs>
  <cellXfs count="28">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wrapText="1"/>
    </xf>
    <xf numFmtId="58" fontId="2" fillId="0" borderId="0" xfId="0" applyNumberFormat="1" applyFont="1" applyAlignment="1">
      <alignment horizontal="left" vertical="center"/>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2" fillId="0" borderId="0" xfId="0" applyFont="1" applyAlignment="1">
      <alignment vertical="center" wrapText="1"/>
    </xf>
    <xf numFmtId="49" fontId="3" fillId="0" borderId="1" xfId="0" applyNumberFormat="1" applyFont="1" applyFill="1" applyBorder="1" applyAlignment="1">
      <alignment horizontal="left" vertical="center"/>
    </xf>
    <xf numFmtId="0" fontId="3" fillId="0" borderId="1" xfId="0" applyFont="1" applyFill="1" applyBorder="1" applyAlignment="1">
      <alignment horizontal="center" vertical="center"/>
    </xf>
    <xf numFmtId="0" fontId="0" fillId="0" borderId="0" xfId="0" applyFont="1" applyFill="1" applyBorder="1" applyAlignment="1">
      <alignment vertical="center"/>
    </xf>
    <xf numFmtId="49" fontId="4" fillId="0" borderId="0" xfId="0" applyNumberFormat="1" applyFont="1" applyFill="1" applyBorder="1" applyAlignment="1"/>
    <xf numFmtId="0" fontId="5" fillId="0" borderId="0" xfId="1">
      <alignment vertical="center"/>
    </xf>
    <xf numFmtId="176" fontId="2" fillId="0" borderId="0" xfId="0" applyNumberFormat="1" applyFont="1">
      <alignment vertical="center"/>
    </xf>
    <xf numFmtId="58" fontId="1" fillId="0" borderId="0" xfId="0" applyNumberFormat="1" applyFont="1" applyAlignment="1">
      <alignment horizontal="left" vertical="center"/>
    </xf>
    <xf numFmtId="0" fontId="1" fillId="0" borderId="0" xfId="0" applyFont="1" applyAlignment="1">
      <alignment horizontal="center" vertical="center"/>
    </xf>
    <xf numFmtId="0" fontId="2" fillId="0" borderId="0" xfId="0" quotePrefix="1" applyFont="1">
      <alignment vertical="center"/>
    </xf>
    <xf numFmtId="0" fontId="5" fillId="0" borderId="0" xfId="1" quotePrefix="1">
      <alignment vertical="center"/>
    </xf>
    <xf numFmtId="177" fontId="3" fillId="4" borderId="1" xfId="0" applyNumberFormat="1" applyFont="1" applyFill="1" applyBorder="1" applyAlignment="1">
      <alignment horizontal="left" vertical="center" wrapText="1"/>
    </xf>
    <xf numFmtId="177" fontId="2" fillId="0" borderId="0" xfId="0" applyNumberFormat="1" applyFont="1">
      <alignment vertical="center"/>
    </xf>
    <xf numFmtId="177" fontId="10" fillId="0" borderId="0" xfId="0" applyNumberFormat="1" applyFont="1">
      <alignment vertical="center"/>
    </xf>
    <xf numFmtId="49" fontId="4" fillId="0" borderId="0" xfId="0" applyNumberFormat="1" applyFont="1" applyFill="1" applyAlignment="1"/>
    <xf numFmtId="49" fontId="2" fillId="0" borderId="0" xfId="0" applyNumberFormat="1" applyFo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AA1048576"/>
  <sheetViews>
    <sheetView tabSelected="1" zoomScale="80" zoomScaleNormal="80" workbookViewId="0">
      <pane ySplit="1" topLeftCell="A138" activePane="bottomLeft" state="frozen"/>
      <selection pane="bottomLeft" activeCell="I179" sqref="I179"/>
    </sheetView>
  </sheetViews>
  <sheetFormatPr defaultColWidth="9" defaultRowHeight="14.25"/>
  <cols>
    <col min="1" max="1" width="9.25" style="2" bestFit="1" customWidth="1"/>
    <col min="2" max="2" width="15.25" style="3" customWidth="1"/>
    <col min="3" max="3" width="11.625" style="3" customWidth="1"/>
    <col min="4" max="4" width="11.5" style="3"/>
    <col min="5" max="5" width="11.75" style="3" customWidth="1"/>
    <col min="6" max="6" width="15.625" style="3" customWidth="1"/>
    <col min="7" max="7" width="14.25" style="27" customWidth="1"/>
    <col min="8" max="8" width="23.625" style="24" customWidth="1"/>
    <col min="9" max="9" width="77" style="3" customWidth="1"/>
    <col min="10" max="19" width="9" style="4"/>
    <col min="20" max="20" width="9" style="3"/>
    <col min="21" max="21" width="19.25" style="3" customWidth="1"/>
    <col min="22" max="22" width="15.875" style="3" customWidth="1"/>
    <col min="23" max="23" width="15.375" style="3" customWidth="1"/>
    <col min="24" max="16384" width="9" style="3"/>
  </cols>
  <sheetData>
    <row r="1" spans="1:27">
      <c r="A1" s="5" t="s">
        <v>0</v>
      </c>
      <c r="B1" s="6" t="s">
        <v>1</v>
      </c>
      <c r="C1" s="7" t="s">
        <v>2</v>
      </c>
      <c r="D1" s="7" t="s">
        <v>3</v>
      </c>
      <c r="E1" s="6" t="s">
        <v>4</v>
      </c>
      <c r="F1" s="8" t="s">
        <v>5</v>
      </c>
      <c r="G1" s="23" t="s">
        <v>6</v>
      </c>
      <c r="H1" s="23" t="s">
        <v>7</v>
      </c>
      <c r="I1" s="8" t="s">
        <v>8</v>
      </c>
      <c r="J1" s="10" t="s">
        <v>9</v>
      </c>
      <c r="K1" s="10" t="s">
        <v>10</v>
      </c>
      <c r="L1" s="10" t="s">
        <v>11</v>
      </c>
      <c r="M1" s="11" t="s">
        <v>12</v>
      </c>
      <c r="N1" s="11" t="s">
        <v>13</v>
      </c>
      <c r="O1" s="11" t="s">
        <v>14</v>
      </c>
      <c r="P1" s="11" t="s">
        <v>15</v>
      </c>
      <c r="Q1" s="11" t="s">
        <v>16</v>
      </c>
      <c r="R1" s="11" t="s">
        <v>17</v>
      </c>
      <c r="S1" s="11"/>
      <c r="T1" s="11"/>
      <c r="U1" s="11" t="s">
        <v>18</v>
      </c>
      <c r="V1" s="13" t="s">
        <v>19</v>
      </c>
      <c r="W1" s="14" t="s">
        <v>20</v>
      </c>
      <c r="Z1" s="3" t="s">
        <v>269</v>
      </c>
      <c r="AA1" s="3" t="s">
        <v>270</v>
      </c>
    </row>
    <row r="2" spans="1:27" hidden="1">
      <c r="A2" s="9">
        <v>43556</v>
      </c>
      <c r="B2" s="3">
        <v>7691733120</v>
      </c>
      <c r="C2" s="3" t="s">
        <v>21</v>
      </c>
      <c r="D2" s="3" t="s">
        <v>22</v>
      </c>
      <c r="E2" s="3" t="s">
        <v>23</v>
      </c>
      <c r="F2" s="3" t="s">
        <v>24</v>
      </c>
      <c r="G2" s="27">
        <v>15541661918</v>
      </c>
      <c r="H2" s="3"/>
      <c r="I2" s="3" t="s">
        <v>25</v>
      </c>
      <c r="K2" s="4">
        <v>2</v>
      </c>
      <c r="V2" s="15" t="str">
        <f>"7700116778116"</f>
        <v>7700116778116</v>
      </c>
      <c r="Z2" s="3">
        <f>SUM(J2:R2)</f>
        <v>2</v>
      </c>
      <c r="AA2" s="3" t="str">
        <f t="shared" ref="AA2:AA9" si="0">IF(J2&gt;0,"U1-"&amp;J2&amp;";","")&amp;IF(K2&gt;0,"U2-"&amp;K2&amp;";","")&amp;IF(L2&gt;0,"U3-"&amp;L2&amp;";","")&amp;IF(M2&gt;0,"U4-"&amp;M2&amp;";","")&amp;IF(N2&gt;0,"U6-"&amp;N2&amp;";","")&amp;IF(O2&gt;0,"U7-"&amp;O2&amp;";","")&amp;IF(P2&gt;0,"U8-"&amp;P2&amp;";","")&amp;IF(Q2&gt;0,"U9-"&amp;Q2&amp;";","")&amp;IF(R2&gt;0,"U10-"&amp;R2&amp;";","")&amp;U2</f>
        <v>U2-2;</v>
      </c>
    </row>
    <row r="3" spans="1:27" hidden="1">
      <c r="A3" s="9">
        <v>43556</v>
      </c>
      <c r="B3" s="3">
        <v>9444772213</v>
      </c>
      <c r="C3" s="3" t="s">
        <v>26</v>
      </c>
      <c r="D3" s="3" t="s">
        <v>27</v>
      </c>
      <c r="E3" s="3" t="s">
        <v>23</v>
      </c>
      <c r="F3" s="3" t="s">
        <v>28</v>
      </c>
      <c r="G3" s="27">
        <v>13529880946</v>
      </c>
      <c r="H3" s="3"/>
      <c r="I3" s="3" t="s">
        <v>29</v>
      </c>
      <c r="J3" s="4">
        <v>14</v>
      </c>
      <c r="L3" s="4">
        <v>3</v>
      </c>
      <c r="V3" s="15" t="str">
        <f>"7700116778113"</f>
        <v>7700116778113</v>
      </c>
      <c r="Z3" s="3">
        <f t="shared" ref="Z3:Z66" si="1">SUM(J3:R3)</f>
        <v>17</v>
      </c>
      <c r="AA3" s="3" t="str">
        <f t="shared" si="0"/>
        <v>U1-14;U3-3;</v>
      </c>
    </row>
    <row r="4" spans="1:27" hidden="1">
      <c r="A4" s="9">
        <v>43556</v>
      </c>
      <c r="B4" s="3">
        <v>2775602642</v>
      </c>
      <c r="C4" s="3" t="s">
        <v>26</v>
      </c>
      <c r="D4" s="3" t="s">
        <v>27</v>
      </c>
      <c r="E4" s="3" t="s">
        <v>23</v>
      </c>
      <c r="F4" s="3" t="s">
        <v>30</v>
      </c>
      <c r="G4" s="27">
        <v>15188060330</v>
      </c>
      <c r="H4" s="3"/>
      <c r="I4" s="3" t="s">
        <v>31</v>
      </c>
      <c r="P4" s="4">
        <v>2</v>
      </c>
      <c r="V4" s="15" t="str">
        <f>"7700116778106"</f>
        <v>7700116778106</v>
      </c>
      <c r="Z4" s="3">
        <f t="shared" si="1"/>
        <v>2</v>
      </c>
      <c r="AA4" s="3" t="str">
        <f t="shared" si="0"/>
        <v>U8-2;</v>
      </c>
    </row>
    <row r="5" spans="1:27" hidden="1">
      <c r="A5" s="9">
        <v>43556</v>
      </c>
      <c r="B5" s="3">
        <v>3648157688</v>
      </c>
      <c r="C5" s="3" t="s">
        <v>26</v>
      </c>
      <c r="D5" s="3" t="s">
        <v>27</v>
      </c>
      <c r="E5" s="3" t="s">
        <v>23</v>
      </c>
      <c r="F5" s="3" t="s">
        <v>28</v>
      </c>
      <c r="G5" s="27">
        <v>13529880946</v>
      </c>
      <c r="H5" s="3"/>
      <c r="I5" s="3" t="s">
        <v>29</v>
      </c>
      <c r="U5" s="3" t="s">
        <v>32</v>
      </c>
      <c r="V5" s="15"/>
      <c r="W5" s="21" t="s">
        <v>33</v>
      </c>
      <c r="Z5" s="3">
        <f t="shared" si="1"/>
        <v>0</v>
      </c>
      <c r="AA5" s="3" t="str">
        <f t="shared" si="0"/>
        <v>UQ7.5-4;UK7.5-3</v>
      </c>
    </row>
    <row r="6" spans="1:27" hidden="1">
      <c r="A6" s="9">
        <v>43556</v>
      </c>
      <c r="B6" s="3">
        <v>3648157688</v>
      </c>
      <c r="C6" s="3" t="s">
        <v>26</v>
      </c>
      <c r="D6" s="3" t="s">
        <v>27</v>
      </c>
      <c r="E6" s="3" t="s">
        <v>34</v>
      </c>
      <c r="F6" s="3" t="s">
        <v>28</v>
      </c>
      <c r="G6" s="27">
        <v>13529880946</v>
      </c>
      <c r="H6" s="3"/>
      <c r="I6" s="3" t="s">
        <v>29</v>
      </c>
      <c r="U6" s="3" t="s">
        <v>35</v>
      </c>
      <c r="W6" s="21" t="s">
        <v>36</v>
      </c>
      <c r="Z6" s="3">
        <f t="shared" si="1"/>
        <v>0</v>
      </c>
      <c r="AA6" s="3" t="str">
        <f t="shared" si="0"/>
        <v>US7.5-4</v>
      </c>
    </row>
    <row r="7" spans="1:27" hidden="1">
      <c r="A7" s="9">
        <v>43556</v>
      </c>
      <c r="B7" s="3">
        <v>8762895094</v>
      </c>
      <c r="C7" s="3" t="s">
        <v>26</v>
      </c>
      <c r="D7" s="3" t="s">
        <v>27</v>
      </c>
      <c r="E7" s="3" t="s">
        <v>23</v>
      </c>
      <c r="F7" s="3" t="s">
        <v>30</v>
      </c>
      <c r="G7" s="27">
        <v>15188060330</v>
      </c>
      <c r="H7" s="3"/>
      <c r="I7" s="3" t="s">
        <v>31</v>
      </c>
      <c r="U7" s="3" t="s">
        <v>37</v>
      </c>
      <c r="V7" s="15"/>
      <c r="W7" s="21" t="s">
        <v>38</v>
      </c>
      <c r="Z7" s="3">
        <f t="shared" si="1"/>
        <v>0</v>
      </c>
      <c r="AA7" s="3" t="str">
        <f t="shared" si="0"/>
        <v>UQ7.5-1</v>
      </c>
    </row>
    <row r="8" spans="1:27" hidden="1">
      <c r="A8" s="9">
        <v>43556</v>
      </c>
      <c r="B8" s="3">
        <v>2446404676</v>
      </c>
      <c r="C8" s="3" t="s">
        <v>39</v>
      </c>
      <c r="D8" s="3" t="s">
        <v>40</v>
      </c>
      <c r="E8" s="3" t="s">
        <v>23</v>
      </c>
      <c r="F8" s="3" t="s">
        <v>41</v>
      </c>
      <c r="G8" s="27">
        <v>18621809870</v>
      </c>
      <c r="H8" s="3"/>
      <c r="I8" s="3" t="s">
        <v>42</v>
      </c>
      <c r="K8" s="4">
        <v>1</v>
      </c>
      <c r="V8" s="15" t="str">
        <f>"7700116778115"</f>
        <v>7700116778115</v>
      </c>
      <c r="Z8" s="3">
        <f t="shared" si="1"/>
        <v>1</v>
      </c>
      <c r="AA8" s="3" t="str">
        <f t="shared" si="0"/>
        <v>U2-1;</v>
      </c>
    </row>
    <row r="9" spans="1:27" hidden="1">
      <c r="A9" s="9">
        <v>43556</v>
      </c>
      <c r="B9" s="3">
        <v>4213656268</v>
      </c>
      <c r="C9" s="3" t="s">
        <v>26</v>
      </c>
      <c r="D9" s="3" t="s">
        <v>43</v>
      </c>
      <c r="E9" s="3" t="s">
        <v>23</v>
      </c>
      <c r="F9" s="3" t="s">
        <v>44</v>
      </c>
      <c r="G9" s="27">
        <v>15952956431</v>
      </c>
      <c r="H9" s="3"/>
      <c r="I9" s="3" t="s">
        <v>45</v>
      </c>
      <c r="J9" s="4">
        <v>3</v>
      </c>
      <c r="K9" s="4">
        <v>3</v>
      </c>
      <c r="V9" s="15" t="str">
        <f>"7700116778105"</f>
        <v>7700116778105</v>
      </c>
      <c r="Z9" s="3">
        <f t="shared" si="1"/>
        <v>6</v>
      </c>
      <c r="AA9" s="3" t="str">
        <f t="shared" si="0"/>
        <v>U1-3;U2-3;</v>
      </c>
    </row>
    <row r="10" spans="1:27" hidden="1">
      <c r="A10" s="9">
        <v>43556</v>
      </c>
      <c r="B10" s="3">
        <v>4582241209</v>
      </c>
      <c r="C10" s="3" t="s">
        <v>21</v>
      </c>
      <c r="D10" s="3" t="s">
        <v>46</v>
      </c>
      <c r="E10" s="3" t="s">
        <v>34</v>
      </c>
      <c r="F10" s="3" t="s">
        <v>47</v>
      </c>
      <c r="G10" s="27">
        <v>13926721468</v>
      </c>
      <c r="H10" s="21" t="s">
        <v>48</v>
      </c>
      <c r="I10" s="3" t="s">
        <v>49</v>
      </c>
      <c r="J10" s="4">
        <v>1</v>
      </c>
      <c r="K10" s="4">
        <v>1</v>
      </c>
      <c r="V10" s="15" t="str">
        <f>"7700116778119"</f>
        <v>7700116778119</v>
      </c>
      <c r="Z10" s="3">
        <f t="shared" si="1"/>
        <v>2</v>
      </c>
      <c r="AA10" s="3" t="str">
        <f t="shared" ref="AA10:AA16" si="2">IF(J10&gt;0,"U1-"&amp;J10&amp;";","")&amp;IF(K10&gt;0,"U2-"&amp;K10&amp;";","")&amp;IF(L10&gt;0,"U3-"&amp;L10&amp;";","")&amp;IF(M10&gt;0,"U4-"&amp;M10&amp;";","")&amp;IF(N10&gt;0,"U6-"&amp;N10&amp;";","")&amp;IF(O10&gt;0,"U7-"&amp;O10&amp;";","")&amp;IF(P10&gt;0,"U8-"&amp;P10&amp;";","")&amp;IF(Q10&gt;0,"U9-"&amp;Q10&amp;";","")&amp;IF(R10&gt;0,"U10-"&amp;R10&amp;";","")&amp;V10</f>
        <v>U1-1;U2-1;7700116778119</v>
      </c>
    </row>
    <row r="11" spans="1:27" hidden="1">
      <c r="A11" s="9">
        <v>43556</v>
      </c>
      <c r="B11" s="3">
        <v>7318732626</v>
      </c>
      <c r="C11" s="3" t="s">
        <v>50</v>
      </c>
      <c r="D11" s="3" t="s">
        <v>51</v>
      </c>
      <c r="E11" s="3" t="s">
        <v>34</v>
      </c>
      <c r="F11" s="3" t="s">
        <v>52</v>
      </c>
      <c r="G11" s="27">
        <v>18674390819</v>
      </c>
      <c r="H11" s="21" t="s">
        <v>53</v>
      </c>
      <c r="I11" s="3" t="s">
        <v>54</v>
      </c>
      <c r="J11" s="4">
        <v>1</v>
      </c>
      <c r="K11" s="4">
        <v>1</v>
      </c>
      <c r="V11" s="15" t="str">
        <f>"7700116778118"</f>
        <v>7700116778118</v>
      </c>
      <c r="Z11" s="3">
        <f t="shared" si="1"/>
        <v>2</v>
      </c>
      <c r="AA11" s="3" t="str">
        <f t="shared" si="2"/>
        <v>U1-1;U2-1;7700116778118</v>
      </c>
    </row>
    <row r="12" spans="1:27" hidden="1">
      <c r="A12" s="9">
        <v>43556</v>
      </c>
      <c r="B12" s="3">
        <v>3952875627</v>
      </c>
      <c r="C12" s="3" t="s">
        <v>39</v>
      </c>
      <c r="D12" s="3" t="s">
        <v>55</v>
      </c>
      <c r="E12" s="3" t="s">
        <v>23</v>
      </c>
      <c r="F12" s="3" t="s">
        <v>55</v>
      </c>
      <c r="G12" s="27">
        <v>18632655996</v>
      </c>
      <c r="H12" s="3"/>
      <c r="I12" s="3" t="s">
        <v>56</v>
      </c>
      <c r="J12" s="4">
        <v>2</v>
      </c>
      <c r="K12" s="4">
        <v>2</v>
      </c>
      <c r="V12" s="15" t="str">
        <f>"7700116778114"</f>
        <v>7700116778114</v>
      </c>
      <c r="Z12" s="3">
        <f t="shared" si="1"/>
        <v>4</v>
      </c>
      <c r="AA12" s="3" t="str">
        <f t="shared" si="2"/>
        <v>U1-2;U2-2;7700116778114</v>
      </c>
    </row>
    <row r="13" spans="1:27" hidden="1">
      <c r="A13" s="9">
        <v>43556</v>
      </c>
      <c r="B13" s="3">
        <v>3930884829</v>
      </c>
      <c r="C13" s="3" t="s">
        <v>39</v>
      </c>
      <c r="D13" s="3" t="s">
        <v>57</v>
      </c>
      <c r="E13" s="3" t="s">
        <v>23</v>
      </c>
      <c r="F13" s="3" t="s">
        <v>58</v>
      </c>
      <c r="G13" s="27">
        <v>13600705788</v>
      </c>
      <c r="H13" s="3"/>
      <c r="I13" s="3" t="s">
        <v>59</v>
      </c>
      <c r="J13" s="4">
        <v>1</v>
      </c>
      <c r="K13" s="4">
        <v>1</v>
      </c>
      <c r="V13" s="15" t="str">
        <f>"7700116778112"</f>
        <v>7700116778112</v>
      </c>
      <c r="Z13" s="3">
        <f t="shared" si="1"/>
        <v>2</v>
      </c>
      <c r="AA13" s="3" t="str">
        <f t="shared" si="2"/>
        <v>U1-1;U2-1;7700116778112</v>
      </c>
    </row>
    <row r="14" spans="1:27" hidden="1">
      <c r="A14" s="9">
        <v>43556</v>
      </c>
      <c r="B14" s="3">
        <v>5779561371</v>
      </c>
      <c r="C14" s="3" t="s">
        <v>60</v>
      </c>
      <c r="D14" s="3" t="s">
        <v>61</v>
      </c>
      <c r="E14" s="3" t="s">
        <v>23</v>
      </c>
      <c r="F14" s="3" t="s">
        <v>62</v>
      </c>
      <c r="G14" s="27">
        <v>15807873218</v>
      </c>
      <c r="H14" s="3"/>
      <c r="I14" s="3" t="s">
        <v>63</v>
      </c>
      <c r="M14" s="4">
        <v>1</v>
      </c>
      <c r="V14" s="15" t="str">
        <f>"7700116778111"</f>
        <v>7700116778111</v>
      </c>
      <c r="Z14" s="3">
        <f t="shared" si="1"/>
        <v>1</v>
      </c>
      <c r="AA14" s="3" t="str">
        <f t="shared" si="2"/>
        <v>U4-1;7700116778111</v>
      </c>
    </row>
    <row r="15" spans="1:27" hidden="1">
      <c r="A15" s="9">
        <v>43556</v>
      </c>
      <c r="B15" s="3">
        <v>3110273946</v>
      </c>
      <c r="C15" s="3" t="s">
        <v>60</v>
      </c>
      <c r="D15" s="3" t="s">
        <v>61</v>
      </c>
      <c r="E15" s="3" t="s">
        <v>23</v>
      </c>
      <c r="F15" s="3" t="s">
        <v>61</v>
      </c>
      <c r="G15" s="27">
        <v>13878747196</v>
      </c>
      <c r="H15" s="3"/>
      <c r="I15" s="3" t="s">
        <v>64</v>
      </c>
      <c r="K15" s="4">
        <v>1</v>
      </c>
      <c r="V15" s="15" t="str">
        <f>"7700116778109"</f>
        <v>7700116778109</v>
      </c>
      <c r="Z15" s="3">
        <f t="shared" si="1"/>
        <v>1</v>
      </c>
      <c r="AA15" s="3" t="str">
        <f t="shared" si="2"/>
        <v>U2-1;7700116778109</v>
      </c>
    </row>
    <row r="16" spans="1:27" hidden="1">
      <c r="A16" s="9">
        <v>43556</v>
      </c>
      <c r="B16" s="3">
        <v>9990168021</v>
      </c>
      <c r="C16" s="3" t="s">
        <v>39</v>
      </c>
      <c r="D16" s="3" t="s">
        <v>65</v>
      </c>
      <c r="E16" s="3" t="s">
        <v>23</v>
      </c>
      <c r="F16" s="3" t="s">
        <v>65</v>
      </c>
      <c r="G16" s="27">
        <v>15810794842</v>
      </c>
      <c r="H16" s="3"/>
      <c r="I16" s="3" t="s">
        <v>66</v>
      </c>
      <c r="L16" s="4">
        <v>1</v>
      </c>
      <c r="V16" s="15" t="str">
        <f>"7700116778108"</f>
        <v>7700116778108</v>
      </c>
      <c r="Z16" s="3">
        <f t="shared" si="1"/>
        <v>1</v>
      </c>
      <c r="AA16" s="3" t="str">
        <f t="shared" si="2"/>
        <v>U3-1;7700116778108</v>
      </c>
    </row>
    <row r="17" spans="1:27" hidden="1">
      <c r="A17" s="9">
        <v>43557</v>
      </c>
      <c r="B17" s="3">
        <v>9933160222</v>
      </c>
      <c r="C17" s="3" t="s">
        <v>26</v>
      </c>
      <c r="D17" s="3" t="s">
        <v>67</v>
      </c>
      <c r="E17" s="3" t="s">
        <v>23</v>
      </c>
      <c r="F17" s="3" t="s">
        <v>68</v>
      </c>
      <c r="G17" s="27">
        <v>13873285987</v>
      </c>
      <c r="H17" s="3"/>
      <c r="I17" s="3" t="s">
        <v>69</v>
      </c>
      <c r="K17" s="4">
        <v>2</v>
      </c>
      <c r="V17" s="16" t="s">
        <v>70</v>
      </c>
      <c r="Z17" s="3">
        <f t="shared" si="1"/>
        <v>2</v>
      </c>
      <c r="AA17" s="3" t="str">
        <f t="shared" ref="AA17:AA48" si="3">IF(J17&gt;0,"U1-"&amp;J17&amp;";","")&amp;IF(K17&gt;0,"U2-"&amp;K17&amp;";","")&amp;IF(L17&gt;0,"U3-"&amp;L17&amp;";","")&amp;IF(M17&gt;0,"U4-"&amp;M17&amp;";","")&amp;IF(N17&gt;0,"U6-"&amp;N17&amp;";","")&amp;IF(O17&gt;0,"U7-"&amp;O17&amp;";","")&amp;IF(P17&gt;0,"U8-"&amp;P17&amp;";","")&amp;IF(Q17&gt;0,"U9-"&amp;Q17&amp;";","")&amp;IF(R17&gt;0,"U10-"&amp;R17&amp;";","")&amp;U17</f>
        <v>U2-2;</v>
      </c>
    </row>
    <row r="18" spans="1:27" hidden="1">
      <c r="A18" s="9">
        <v>43557</v>
      </c>
      <c r="B18" s="3">
        <v>3166298487</v>
      </c>
      <c r="C18" s="3" t="s">
        <v>39</v>
      </c>
      <c r="D18" s="3" t="s">
        <v>40</v>
      </c>
      <c r="E18" s="3" t="s">
        <v>23</v>
      </c>
      <c r="F18" s="3" t="s">
        <v>71</v>
      </c>
      <c r="G18" s="27">
        <v>13823684603</v>
      </c>
      <c r="H18" s="3"/>
      <c r="I18" s="3" t="s">
        <v>72</v>
      </c>
      <c r="J18" s="4">
        <v>1</v>
      </c>
      <c r="K18" s="4">
        <v>1</v>
      </c>
      <c r="V18" s="16" t="s">
        <v>73</v>
      </c>
      <c r="Z18" s="3">
        <f t="shared" si="1"/>
        <v>2</v>
      </c>
      <c r="AA18" s="3" t="str">
        <f t="shared" si="3"/>
        <v>U1-1;U2-1;</v>
      </c>
    </row>
    <row r="19" spans="1:27" hidden="1">
      <c r="A19" s="9">
        <v>43557</v>
      </c>
      <c r="B19" s="3">
        <v>4493419231</v>
      </c>
      <c r="C19" s="3" t="s">
        <v>60</v>
      </c>
      <c r="D19" s="3" t="s">
        <v>74</v>
      </c>
      <c r="E19" s="3" t="s">
        <v>23</v>
      </c>
      <c r="F19" s="3" t="s">
        <v>75</v>
      </c>
      <c r="G19" s="27">
        <v>18777512110</v>
      </c>
      <c r="H19" s="3"/>
      <c r="I19" s="3" t="s">
        <v>76</v>
      </c>
      <c r="M19" s="4">
        <v>1</v>
      </c>
      <c r="V19" s="16" t="s">
        <v>77</v>
      </c>
      <c r="Z19" s="3">
        <f t="shared" si="1"/>
        <v>1</v>
      </c>
      <c r="AA19" s="3" t="str">
        <f t="shared" si="3"/>
        <v>U4-1;</v>
      </c>
    </row>
    <row r="20" spans="1:27" hidden="1">
      <c r="A20" s="9">
        <v>43557</v>
      </c>
      <c r="B20" s="3">
        <v>4980836725</v>
      </c>
      <c r="C20" s="3" t="s">
        <v>50</v>
      </c>
      <c r="D20" s="3" t="s">
        <v>51</v>
      </c>
      <c r="E20" s="3" t="s">
        <v>23</v>
      </c>
      <c r="F20" s="3" t="s">
        <v>78</v>
      </c>
      <c r="G20" s="27">
        <v>15303437137</v>
      </c>
      <c r="H20" s="3"/>
      <c r="I20" s="12" t="s">
        <v>79</v>
      </c>
      <c r="K20" s="4">
        <v>2</v>
      </c>
      <c r="P20" s="4">
        <v>1</v>
      </c>
      <c r="V20" s="16" t="s">
        <v>80</v>
      </c>
      <c r="Z20" s="3">
        <f t="shared" si="1"/>
        <v>3</v>
      </c>
      <c r="AA20" s="3" t="str">
        <f t="shared" si="3"/>
        <v>U2-2;U8-1;</v>
      </c>
    </row>
    <row r="21" spans="1:27" ht="28.5" hidden="1">
      <c r="A21" s="9">
        <v>43557</v>
      </c>
      <c r="B21" s="3">
        <v>3152792913</v>
      </c>
      <c r="C21" s="3" t="s">
        <v>60</v>
      </c>
      <c r="D21" s="3" t="s">
        <v>81</v>
      </c>
      <c r="E21" s="3" t="s">
        <v>34</v>
      </c>
      <c r="F21" s="3" t="s">
        <v>82</v>
      </c>
      <c r="G21" s="27">
        <v>13911011596</v>
      </c>
      <c r="H21" s="21" t="s">
        <v>83</v>
      </c>
      <c r="I21" s="12" t="s">
        <v>84</v>
      </c>
      <c r="J21" s="4">
        <v>1</v>
      </c>
      <c r="K21" s="4">
        <v>1</v>
      </c>
      <c r="L21" s="4">
        <v>1</v>
      </c>
      <c r="M21" s="4">
        <v>1</v>
      </c>
      <c r="Q21" s="4">
        <v>1</v>
      </c>
      <c r="V21" s="21" t="s">
        <v>85</v>
      </c>
      <c r="Z21" s="3">
        <f t="shared" si="1"/>
        <v>5</v>
      </c>
      <c r="AA21" s="3" t="str">
        <f t="shared" si="3"/>
        <v>U1-1;U2-1;U3-1;U4-1;U9-1;</v>
      </c>
    </row>
    <row r="22" spans="1:27" hidden="1">
      <c r="A22" s="9">
        <v>43557</v>
      </c>
      <c r="B22" s="3">
        <v>5999832421</v>
      </c>
      <c r="C22" s="3" t="s">
        <v>21</v>
      </c>
      <c r="D22" s="3" t="s">
        <v>86</v>
      </c>
      <c r="E22" s="3" t="s">
        <v>23</v>
      </c>
      <c r="F22" s="3" t="s">
        <v>87</v>
      </c>
      <c r="G22" s="27">
        <v>13833511795</v>
      </c>
      <c r="H22" s="3"/>
      <c r="I22" s="3" t="s">
        <v>88</v>
      </c>
      <c r="J22" s="4">
        <v>1</v>
      </c>
      <c r="V22" s="16" t="s">
        <v>89</v>
      </c>
      <c r="Z22" s="3">
        <f t="shared" si="1"/>
        <v>1</v>
      </c>
      <c r="AA22" s="3" t="str">
        <f t="shared" si="3"/>
        <v>U1-1;</v>
      </c>
    </row>
    <row r="23" spans="1:27" hidden="1">
      <c r="A23" s="9">
        <v>43557</v>
      </c>
      <c r="B23" s="3">
        <v>6051999560</v>
      </c>
      <c r="C23" s="3" t="s">
        <v>60</v>
      </c>
      <c r="D23" s="3" t="s">
        <v>90</v>
      </c>
      <c r="E23" s="3" t="s">
        <v>23</v>
      </c>
      <c r="F23" s="3" t="s">
        <v>91</v>
      </c>
      <c r="G23" s="27">
        <v>13838610060</v>
      </c>
      <c r="H23" s="3"/>
      <c r="I23" s="3" t="s">
        <v>92</v>
      </c>
      <c r="K23" s="4">
        <v>1</v>
      </c>
      <c r="V23" s="16" t="s">
        <v>93</v>
      </c>
      <c r="Z23" s="3">
        <f t="shared" si="1"/>
        <v>1</v>
      </c>
      <c r="AA23" s="3" t="str">
        <f t="shared" si="3"/>
        <v>U2-1;</v>
      </c>
    </row>
    <row r="24" spans="1:27" hidden="1">
      <c r="A24" s="9">
        <v>43557</v>
      </c>
      <c r="B24" s="3">
        <v>2459155452</v>
      </c>
      <c r="C24" s="3" t="s">
        <v>60</v>
      </c>
      <c r="D24" s="3" t="s">
        <v>90</v>
      </c>
      <c r="E24" s="3" t="s">
        <v>23</v>
      </c>
      <c r="F24" s="3" t="s">
        <v>90</v>
      </c>
      <c r="G24" s="27">
        <v>13393860728</v>
      </c>
      <c r="H24" s="3"/>
      <c r="I24" s="3" t="s">
        <v>94</v>
      </c>
      <c r="Q24" s="4">
        <v>2</v>
      </c>
      <c r="V24" s="16" t="s">
        <v>95</v>
      </c>
      <c r="Z24" s="3">
        <f t="shared" si="1"/>
        <v>2</v>
      </c>
      <c r="AA24" s="3" t="str">
        <f t="shared" si="3"/>
        <v>U9-2;</v>
      </c>
    </row>
    <row r="25" spans="1:27" hidden="1">
      <c r="A25" s="9">
        <v>43557</v>
      </c>
      <c r="B25" s="3">
        <v>8974586359</v>
      </c>
      <c r="C25" s="3" t="s">
        <v>60</v>
      </c>
      <c r="D25" s="3" t="s">
        <v>90</v>
      </c>
      <c r="E25" s="3" t="s">
        <v>23</v>
      </c>
      <c r="F25" s="3" t="s">
        <v>96</v>
      </c>
      <c r="G25" s="27">
        <v>13703906190</v>
      </c>
      <c r="H25" s="3"/>
      <c r="I25" s="3" t="s">
        <v>97</v>
      </c>
      <c r="K25" s="4">
        <v>1</v>
      </c>
      <c r="V25" s="16" t="s">
        <v>98</v>
      </c>
      <c r="Z25" s="3">
        <f t="shared" si="1"/>
        <v>1</v>
      </c>
      <c r="AA25" s="3" t="str">
        <f t="shared" si="3"/>
        <v>U2-1;</v>
      </c>
    </row>
    <row r="26" spans="1:27" hidden="1">
      <c r="A26" s="9">
        <v>43557</v>
      </c>
      <c r="B26" s="3">
        <v>1950218751</v>
      </c>
      <c r="C26" s="3" t="s">
        <v>60</v>
      </c>
      <c r="D26" s="3" t="s">
        <v>61</v>
      </c>
      <c r="E26" s="3" t="s">
        <v>23</v>
      </c>
      <c r="F26" s="3" t="s">
        <v>99</v>
      </c>
      <c r="G26" s="27">
        <v>13978694522</v>
      </c>
      <c r="H26" s="3"/>
      <c r="I26" s="3" t="s">
        <v>100</v>
      </c>
      <c r="Q26" s="4">
        <v>1</v>
      </c>
      <c r="V26" s="16" t="s">
        <v>101</v>
      </c>
      <c r="Z26" s="3">
        <f t="shared" si="1"/>
        <v>1</v>
      </c>
      <c r="AA26" s="3" t="str">
        <f t="shared" si="3"/>
        <v>U9-1;</v>
      </c>
    </row>
    <row r="27" spans="1:27" hidden="1">
      <c r="A27" s="9">
        <v>43557</v>
      </c>
      <c r="B27" s="3">
        <v>5569418331</v>
      </c>
      <c r="C27" s="3" t="s">
        <v>60</v>
      </c>
      <c r="D27" s="3" t="s">
        <v>61</v>
      </c>
      <c r="E27" s="3" t="s">
        <v>23</v>
      </c>
      <c r="F27" s="3" t="s">
        <v>102</v>
      </c>
      <c r="G27" s="27">
        <v>13978694522</v>
      </c>
      <c r="H27" s="3"/>
      <c r="I27" s="3" t="s">
        <v>100</v>
      </c>
      <c r="K27" s="4">
        <v>1</v>
      </c>
      <c r="V27" s="16" t="s">
        <v>103</v>
      </c>
      <c r="Z27" s="3">
        <f t="shared" si="1"/>
        <v>1</v>
      </c>
      <c r="AA27" s="3" t="str">
        <f t="shared" si="3"/>
        <v>U2-1;</v>
      </c>
    </row>
    <row r="28" spans="1:27" hidden="1">
      <c r="A28" s="9">
        <v>43557</v>
      </c>
      <c r="B28" s="3">
        <v>9809880675</v>
      </c>
      <c r="C28" s="3" t="s">
        <v>39</v>
      </c>
      <c r="D28" s="3" t="s">
        <v>104</v>
      </c>
      <c r="E28" s="3" t="s">
        <v>34</v>
      </c>
      <c r="F28" s="3" t="s">
        <v>105</v>
      </c>
      <c r="G28" s="27">
        <v>13769414941</v>
      </c>
      <c r="H28" s="21" t="s">
        <v>106</v>
      </c>
      <c r="I28" s="3" t="s">
        <v>107</v>
      </c>
      <c r="Q28" s="4">
        <v>1</v>
      </c>
      <c r="V28" s="21" t="s">
        <v>108</v>
      </c>
      <c r="Z28" s="3">
        <f t="shared" si="1"/>
        <v>1</v>
      </c>
      <c r="AA28" s="3" t="str">
        <f t="shared" si="3"/>
        <v>U9-1;</v>
      </c>
    </row>
    <row r="29" spans="1:27" hidden="1">
      <c r="A29" s="9">
        <v>43557</v>
      </c>
      <c r="B29" s="3">
        <v>3469620502</v>
      </c>
      <c r="C29" s="3" t="s">
        <v>21</v>
      </c>
      <c r="D29" s="3" t="s">
        <v>109</v>
      </c>
      <c r="E29" s="3" t="s">
        <v>23</v>
      </c>
      <c r="F29" s="3" t="s">
        <v>109</v>
      </c>
      <c r="G29" s="27">
        <v>13720826093</v>
      </c>
      <c r="H29" s="3"/>
      <c r="I29" s="3" t="s">
        <v>110</v>
      </c>
      <c r="J29" s="4">
        <v>4</v>
      </c>
      <c r="K29" s="4">
        <v>4</v>
      </c>
      <c r="Q29" s="4">
        <v>2</v>
      </c>
      <c r="Z29" s="3">
        <f t="shared" si="1"/>
        <v>10</v>
      </c>
      <c r="AA29" s="3" t="str">
        <f t="shared" si="3"/>
        <v>U1-4;U2-4;U9-2;</v>
      </c>
    </row>
    <row r="30" spans="1:27" hidden="1">
      <c r="A30" s="9">
        <v>43557</v>
      </c>
      <c r="B30" s="3">
        <v>2484475707</v>
      </c>
      <c r="C30" s="3" t="s">
        <v>39</v>
      </c>
      <c r="D30" s="3" t="s">
        <v>111</v>
      </c>
      <c r="E30" s="3" t="s">
        <v>23</v>
      </c>
      <c r="F30" s="3" t="s">
        <v>111</v>
      </c>
      <c r="G30" s="27">
        <v>15958580422</v>
      </c>
      <c r="H30" s="3"/>
      <c r="I30" s="3" t="s">
        <v>112</v>
      </c>
      <c r="Q30" s="4">
        <v>3</v>
      </c>
      <c r="R30" s="4">
        <v>1</v>
      </c>
      <c r="Z30" s="3">
        <f t="shared" si="1"/>
        <v>4</v>
      </c>
      <c r="AA30" s="3" t="str">
        <f t="shared" si="3"/>
        <v>U9-3;U10-1;</v>
      </c>
    </row>
    <row r="31" spans="1:27" hidden="1">
      <c r="A31" s="9">
        <v>43558</v>
      </c>
      <c r="B31" s="3">
        <v>3824641212</v>
      </c>
      <c r="C31" s="3" t="s">
        <v>60</v>
      </c>
      <c r="D31" s="3" t="s">
        <v>113</v>
      </c>
      <c r="E31" s="3" t="s">
        <v>23</v>
      </c>
      <c r="F31" s="3" t="s">
        <v>114</v>
      </c>
      <c r="G31" s="27">
        <v>18952299872</v>
      </c>
      <c r="H31" s="3"/>
      <c r="I31" s="3" t="s">
        <v>115</v>
      </c>
      <c r="J31" s="4">
        <v>9</v>
      </c>
      <c r="K31" s="4">
        <v>11</v>
      </c>
      <c r="P31" s="4">
        <v>6</v>
      </c>
      <c r="R31" s="4">
        <v>6</v>
      </c>
      <c r="V31" s="21" t="s">
        <v>116</v>
      </c>
      <c r="Z31" s="3">
        <f t="shared" si="1"/>
        <v>32</v>
      </c>
      <c r="AA31" s="3" t="str">
        <f t="shared" si="3"/>
        <v>U1-9;U2-11;U8-6;U10-6;</v>
      </c>
    </row>
    <row r="32" spans="1:27" hidden="1">
      <c r="A32" s="9">
        <v>43558</v>
      </c>
      <c r="B32" s="3">
        <v>2900203301</v>
      </c>
      <c r="C32" s="3" t="s">
        <v>60</v>
      </c>
      <c r="D32" s="3" t="s">
        <v>81</v>
      </c>
      <c r="E32" s="3" t="s">
        <v>34</v>
      </c>
      <c r="F32" s="3" t="s">
        <v>117</v>
      </c>
      <c r="G32" s="27">
        <v>13834375859</v>
      </c>
      <c r="H32" s="21" t="s">
        <v>118</v>
      </c>
      <c r="I32" s="3" t="s">
        <v>119</v>
      </c>
      <c r="J32" s="4">
        <v>1</v>
      </c>
      <c r="L32" s="4">
        <v>1</v>
      </c>
      <c r="V32" s="21" t="s">
        <v>120</v>
      </c>
      <c r="Z32" s="3">
        <f t="shared" si="1"/>
        <v>2</v>
      </c>
      <c r="AA32" s="3" t="str">
        <f t="shared" si="3"/>
        <v>U1-1;U3-1;</v>
      </c>
    </row>
    <row r="33" spans="1:27" hidden="1">
      <c r="A33" s="9">
        <v>43558</v>
      </c>
      <c r="B33" s="3">
        <v>4552646369</v>
      </c>
      <c r="C33" s="3" t="s">
        <v>39</v>
      </c>
      <c r="D33" s="3" t="s">
        <v>121</v>
      </c>
      <c r="E33" s="3" t="s">
        <v>23</v>
      </c>
      <c r="F33" s="3" t="s">
        <v>122</v>
      </c>
      <c r="G33" s="27">
        <v>13580870138</v>
      </c>
      <c r="H33" s="3"/>
      <c r="I33" s="3" t="s">
        <v>123</v>
      </c>
      <c r="R33" s="4">
        <v>1</v>
      </c>
      <c r="V33" s="22" t="s">
        <v>124</v>
      </c>
      <c r="Z33" s="3">
        <f t="shared" si="1"/>
        <v>1</v>
      </c>
      <c r="AA33" s="3" t="str">
        <f t="shared" si="3"/>
        <v>U10-1;</v>
      </c>
    </row>
    <row r="34" spans="1:27" hidden="1">
      <c r="A34" s="9">
        <v>43558</v>
      </c>
      <c r="B34" s="3">
        <v>8469422134</v>
      </c>
      <c r="C34" s="3" t="s">
        <v>50</v>
      </c>
      <c r="D34" s="3" t="s">
        <v>51</v>
      </c>
      <c r="E34" s="3" t="s">
        <v>23</v>
      </c>
      <c r="F34" s="3" t="s">
        <v>125</v>
      </c>
      <c r="G34" s="27">
        <v>15043062624</v>
      </c>
      <c r="H34" s="3"/>
      <c r="I34" s="3" t="s">
        <v>126</v>
      </c>
      <c r="J34" s="4">
        <v>1</v>
      </c>
      <c r="L34" s="4">
        <v>1</v>
      </c>
      <c r="V34" s="22" t="s">
        <v>127</v>
      </c>
      <c r="Z34" s="3">
        <f t="shared" si="1"/>
        <v>2</v>
      </c>
      <c r="AA34" s="3" t="str">
        <f t="shared" si="3"/>
        <v>U1-1;U3-1;</v>
      </c>
    </row>
    <row r="35" spans="1:27" hidden="1">
      <c r="A35" s="9">
        <v>43558</v>
      </c>
      <c r="B35" s="3">
        <v>2566508247</v>
      </c>
      <c r="C35" s="3" t="s">
        <v>39</v>
      </c>
      <c r="D35" s="3" t="s">
        <v>128</v>
      </c>
      <c r="E35" s="3" t="s">
        <v>23</v>
      </c>
      <c r="F35" s="3" t="s">
        <v>129</v>
      </c>
      <c r="G35" s="27">
        <v>13959199793</v>
      </c>
      <c r="H35" s="3"/>
      <c r="I35" s="3" t="s">
        <v>130</v>
      </c>
      <c r="N35" s="4">
        <v>1</v>
      </c>
      <c r="V35" s="22" t="s">
        <v>131</v>
      </c>
      <c r="Z35" s="3">
        <f t="shared" si="1"/>
        <v>1</v>
      </c>
      <c r="AA35" s="3" t="str">
        <f t="shared" si="3"/>
        <v>U6-1;</v>
      </c>
    </row>
    <row r="36" spans="1:27" hidden="1">
      <c r="A36" s="9">
        <v>43558</v>
      </c>
      <c r="B36" s="3">
        <v>5323565731</v>
      </c>
      <c r="C36" s="3" t="s">
        <v>50</v>
      </c>
      <c r="D36" s="3" t="s">
        <v>51</v>
      </c>
      <c r="E36" s="3" t="s">
        <v>23</v>
      </c>
      <c r="F36" s="3" t="s">
        <v>132</v>
      </c>
      <c r="G36" s="27">
        <v>13590276969</v>
      </c>
      <c r="H36" s="3"/>
      <c r="I36" s="12" t="s">
        <v>133</v>
      </c>
      <c r="K36" s="4">
        <v>1</v>
      </c>
      <c r="V36" s="22" t="s">
        <v>134</v>
      </c>
      <c r="Z36" s="3">
        <f t="shared" si="1"/>
        <v>1</v>
      </c>
      <c r="AA36" s="3" t="str">
        <f t="shared" si="3"/>
        <v>U2-1;</v>
      </c>
    </row>
    <row r="37" spans="1:27" hidden="1">
      <c r="A37" s="9">
        <v>43558</v>
      </c>
      <c r="B37" s="3">
        <v>7842311627</v>
      </c>
      <c r="C37" s="3" t="s">
        <v>39</v>
      </c>
      <c r="D37" s="3" t="s">
        <v>135</v>
      </c>
      <c r="E37" s="3" t="s">
        <v>23</v>
      </c>
      <c r="F37" s="3" t="s">
        <v>135</v>
      </c>
      <c r="G37" s="27">
        <v>15610265228</v>
      </c>
      <c r="H37" s="3"/>
      <c r="I37" s="3" t="s">
        <v>136</v>
      </c>
      <c r="J37" s="4">
        <v>1</v>
      </c>
      <c r="K37" s="4">
        <v>1</v>
      </c>
      <c r="Q37" s="4">
        <v>1</v>
      </c>
      <c r="V37" s="22" t="s">
        <v>137</v>
      </c>
      <c r="Z37" s="3">
        <f t="shared" si="1"/>
        <v>3</v>
      </c>
      <c r="AA37" s="3" t="str">
        <f t="shared" si="3"/>
        <v>U1-1;U2-1;U9-1;</v>
      </c>
    </row>
    <row r="38" spans="1:27" hidden="1">
      <c r="A38" s="9">
        <v>43558</v>
      </c>
      <c r="B38" s="3">
        <v>2996653538</v>
      </c>
      <c r="C38" s="3" t="s">
        <v>60</v>
      </c>
      <c r="D38" s="3" t="s">
        <v>138</v>
      </c>
      <c r="E38" s="3" t="s">
        <v>23</v>
      </c>
      <c r="F38" s="3" t="s">
        <v>139</v>
      </c>
      <c r="G38" s="27">
        <v>18507099282</v>
      </c>
      <c r="H38" s="3"/>
      <c r="I38" s="3" t="s">
        <v>140</v>
      </c>
      <c r="R38" s="4">
        <v>1</v>
      </c>
      <c r="V38" s="22" t="s">
        <v>141</v>
      </c>
      <c r="Z38" s="3">
        <f t="shared" si="1"/>
        <v>1</v>
      </c>
      <c r="AA38" s="3" t="str">
        <f t="shared" si="3"/>
        <v>U10-1;</v>
      </c>
    </row>
    <row r="39" spans="1:27" hidden="1">
      <c r="A39" s="9">
        <v>43558</v>
      </c>
      <c r="B39" s="3" t="s">
        <v>142</v>
      </c>
      <c r="C39" s="3" t="s">
        <v>60</v>
      </c>
      <c r="D39" s="3" t="s">
        <v>138</v>
      </c>
      <c r="E39" s="3" t="s">
        <v>23</v>
      </c>
      <c r="F39" s="3" t="s">
        <v>143</v>
      </c>
      <c r="G39" s="27">
        <v>13177777058</v>
      </c>
      <c r="H39" s="3"/>
      <c r="I39" s="3" t="s">
        <v>144</v>
      </c>
      <c r="O39" s="4">
        <v>1</v>
      </c>
      <c r="Q39" s="4">
        <v>3</v>
      </c>
      <c r="R39" s="4">
        <v>2</v>
      </c>
      <c r="V39" s="22" t="s">
        <v>145</v>
      </c>
      <c r="Z39" s="3">
        <f t="shared" si="1"/>
        <v>6</v>
      </c>
      <c r="AA39" s="3" t="str">
        <f t="shared" si="3"/>
        <v>U7-1;U9-3;U10-2;</v>
      </c>
    </row>
    <row r="40" spans="1:27" hidden="1">
      <c r="A40" s="9">
        <v>43558</v>
      </c>
      <c r="B40" s="3">
        <v>8857734229</v>
      </c>
      <c r="C40" s="3" t="s">
        <v>60</v>
      </c>
      <c r="D40" s="3" t="s">
        <v>81</v>
      </c>
      <c r="E40" s="3" t="s">
        <v>23</v>
      </c>
      <c r="F40" s="3" t="s">
        <v>146</v>
      </c>
      <c r="G40" s="27">
        <v>18231557792</v>
      </c>
      <c r="H40" s="3"/>
      <c r="I40" s="3" t="s">
        <v>147</v>
      </c>
      <c r="P40" s="4">
        <v>1</v>
      </c>
      <c r="R40" s="4">
        <v>5</v>
      </c>
      <c r="V40" s="22" t="s">
        <v>148</v>
      </c>
      <c r="Z40" s="3">
        <f t="shared" si="1"/>
        <v>6</v>
      </c>
      <c r="AA40" s="3" t="str">
        <f t="shared" si="3"/>
        <v>U8-1;U10-5;</v>
      </c>
    </row>
    <row r="41" spans="1:27" hidden="1">
      <c r="A41" s="9">
        <v>43558</v>
      </c>
      <c r="B41" s="3">
        <v>9541038911</v>
      </c>
      <c r="C41" s="3" t="s">
        <v>21</v>
      </c>
      <c r="D41" s="3" t="s">
        <v>67</v>
      </c>
      <c r="E41" s="3" t="s">
        <v>23</v>
      </c>
      <c r="F41" s="3" t="s">
        <v>149</v>
      </c>
      <c r="G41" s="27">
        <v>13873823487</v>
      </c>
      <c r="H41" s="3"/>
      <c r="I41" s="3" t="s">
        <v>150</v>
      </c>
      <c r="K41" s="4">
        <v>2</v>
      </c>
      <c r="V41" s="22" t="s">
        <v>151</v>
      </c>
      <c r="Z41" s="3">
        <f t="shared" si="1"/>
        <v>2</v>
      </c>
      <c r="AA41" s="3" t="str">
        <f t="shared" si="3"/>
        <v>U2-2;</v>
      </c>
    </row>
    <row r="42" spans="1:27" hidden="1">
      <c r="A42" s="9">
        <v>43558</v>
      </c>
      <c r="B42" s="3">
        <v>3738381223</v>
      </c>
      <c r="C42" s="3" t="s">
        <v>21</v>
      </c>
      <c r="D42" s="3" t="s">
        <v>152</v>
      </c>
      <c r="E42" s="3" t="s">
        <v>23</v>
      </c>
      <c r="F42" s="3" t="s">
        <v>153</v>
      </c>
      <c r="G42" s="27">
        <v>13613016376</v>
      </c>
      <c r="H42" s="3"/>
      <c r="I42" s="12" t="s">
        <v>154</v>
      </c>
      <c r="J42" s="4">
        <v>3</v>
      </c>
      <c r="K42" s="4">
        <v>2</v>
      </c>
      <c r="V42" s="22" t="s">
        <v>155</v>
      </c>
      <c r="Z42" s="3">
        <f t="shared" si="1"/>
        <v>5</v>
      </c>
      <c r="AA42" s="3" t="str">
        <f t="shared" si="3"/>
        <v>U1-3;U2-2;</v>
      </c>
    </row>
    <row r="43" spans="1:27" hidden="1">
      <c r="A43" s="9">
        <v>43558</v>
      </c>
      <c r="B43" s="3">
        <v>5883238365</v>
      </c>
      <c r="C43" s="3" t="s">
        <v>21</v>
      </c>
      <c r="D43" s="3" t="s">
        <v>156</v>
      </c>
      <c r="E43" s="3" t="s">
        <v>23</v>
      </c>
      <c r="F43" s="3" t="s">
        <v>156</v>
      </c>
      <c r="G43" s="27">
        <v>13862508527</v>
      </c>
      <c r="H43" s="3"/>
      <c r="I43" s="3" t="s">
        <v>157</v>
      </c>
      <c r="J43" s="4">
        <v>4</v>
      </c>
      <c r="R43" s="4">
        <v>5</v>
      </c>
      <c r="V43" s="22" t="s">
        <v>158</v>
      </c>
      <c r="Z43" s="3">
        <f t="shared" si="1"/>
        <v>9</v>
      </c>
      <c r="AA43" s="3" t="str">
        <f t="shared" si="3"/>
        <v>U1-4;U10-5;</v>
      </c>
    </row>
    <row r="44" spans="1:27" hidden="1">
      <c r="A44" s="9">
        <v>43558</v>
      </c>
      <c r="B44" s="3">
        <v>5929674764</v>
      </c>
      <c r="C44" s="3" t="s">
        <v>60</v>
      </c>
      <c r="D44" s="3" t="s">
        <v>61</v>
      </c>
      <c r="E44" s="3" t="s">
        <v>23</v>
      </c>
      <c r="F44" s="3" t="s">
        <v>159</v>
      </c>
      <c r="G44" s="27">
        <v>18076558205</v>
      </c>
      <c r="H44" s="3"/>
      <c r="I44" s="3" t="s">
        <v>160</v>
      </c>
      <c r="M44" s="4">
        <v>1</v>
      </c>
      <c r="O44" s="4">
        <v>1</v>
      </c>
      <c r="V44" s="22" t="s">
        <v>161</v>
      </c>
      <c r="Z44" s="3">
        <f t="shared" si="1"/>
        <v>2</v>
      </c>
      <c r="AA44" s="3" t="str">
        <f t="shared" si="3"/>
        <v>U4-1;U7-1;</v>
      </c>
    </row>
    <row r="45" spans="1:27" hidden="1">
      <c r="A45" s="9">
        <v>43558</v>
      </c>
      <c r="B45" s="3">
        <v>5341038572</v>
      </c>
      <c r="C45" s="3" t="s">
        <v>21</v>
      </c>
      <c r="D45" s="3" t="s">
        <v>57</v>
      </c>
      <c r="E45" s="3" t="s">
        <v>23</v>
      </c>
      <c r="F45" s="3" t="s">
        <v>57</v>
      </c>
      <c r="G45" s="27">
        <v>13599991255</v>
      </c>
      <c r="H45" s="3"/>
      <c r="I45" s="3" t="s">
        <v>162</v>
      </c>
      <c r="J45" s="4">
        <v>1</v>
      </c>
      <c r="K45" s="4">
        <v>1</v>
      </c>
      <c r="V45" s="22" t="s">
        <v>163</v>
      </c>
      <c r="Z45" s="3">
        <f t="shared" si="1"/>
        <v>2</v>
      </c>
      <c r="AA45" s="3" t="str">
        <f t="shared" si="3"/>
        <v>U1-1;U2-1;</v>
      </c>
    </row>
    <row r="46" spans="1:27" hidden="1">
      <c r="A46" s="9">
        <v>43558</v>
      </c>
      <c r="B46" s="3">
        <v>6062450021</v>
      </c>
      <c r="C46" s="3" t="s">
        <v>21</v>
      </c>
      <c r="D46" s="3" t="s">
        <v>67</v>
      </c>
      <c r="E46" s="3" t="s">
        <v>23</v>
      </c>
      <c r="F46" s="3" t="s">
        <v>164</v>
      </c>
      <c r="G46" s="27">
        <v>13973706089</v>
      </c>
      <c r="H46" s="3"/>
      <c r="I46" s="3" t="s">
        <v>165</v>
      </c>
      <c r="K46" s="4">
        <v>4</v>
      </c>
      <c r="Q46" s="4">
        <v>2</v>
      </c>
      <c r="V46" s="22" t="s">
        <v>166</v>
      </c>
      <c r="Z46" s="3">
        <f t="shared" si="1"/>
        <v>6</v>
      </c>
      <c r="AA46" s="3" t="str">
        <f t="shared" si="3"/>
        <v>U2-4;U9-2;</v>
      </c>
    </row>
    <row r="47" spans="1:27" hidden="1">
      <c r="A47" s="9">
        <v>43559</v>
      </c>
      <c r="B47" s="3">
        <v>3166774285</v>
      </c>
      <c r="C47" s="3" t="s">
        <v>21</v>
      </c>
      <c r="D47" s="3" t="s">
        <v>46</v>
      </c>
      <c r="E47" s="3" t="s">
        <v>23</v>
      </c>
      <c r="F47" s="3" t="s">
        <v>167</v>
      </c>
      <c r="G47" s="27">
        <v>13368591500</v>
      </c>
      <c r="H47" s="3"/>
      <c r="I47" s="3" t="s">
        <v>168</v>
      </c>
      <c r="R47" s="4">
        <v>1</v>
      </c>
      <c r="V47" s="22" t="s">
        <v>169</v>
      </c>
      <c r="Z47" s="3">
        <f t="shared" si="1"/>
        <v>1</v>
      </c>
      <c r="AA47" s="3" t="str">
        <f t="shared" si="3"/>
        <v>U10-1;</v>
      </c>
    </row>
    <row r="48" spans="1:27" hidden="1">
      <c r="A48" s="9">
        <v>43559</v>
      </c>
      <c r="B48" s="3">
        <v>6424078569</v>
      </c>
      <c r="C48" s="3" t="s">
        <v>21</v>
      </c>
      <c r="D48" s="3" t="s">
        <v>46</v>
      </c>
      <c r="E48" s="3" t="s">
        <v>23</v>
      </c>
      <c r="F48" s="3" t="s">
        <v>170</v>
      </c>
      <c r="G48" s="27">
        <v>13536432304</v>
      </c>
      <c r="H48" s="3"/>
      <c r="I48" s="3" t="s">
        <v>171</v>
      </c>
      <c r="K48" s="4">
        <v>1</v>
      </c>
      <c r="V48" s="22" t="s">
        <v>172</v>
      </c>
      <c r="Z48" s="3">
        <f t="shared" si="1"/>
        <v>1</v>
      </c>
      <c r="AA48" s="3" t="str">
        <f t="shared" si="3"/>
        <v>U2-1;</v>
      </c>
    </row>
    <row r="49" spans="1:27" hidden="1">
      <c r="A49" s="9">
        <v>43559</v>
      </c>
      <c r="B49" s="3">
        <v>2266291924</v>
      </c>
      <c r="C49" s="3" t="s">
        <v>21</v>
      </c>
      <c r="D49" s="3" t="s">
        <v>46</v>
      </c>
      <c r="E49" s="3" t="s">
        <v>23</v>
      </c>
      <c r="F49" s="3" t="s">
        <v>173</v>
      </c>
      <c r="G49" s="27">
        <v>15976076909</v>
      </c>
      <c r="H49" s="3"/>
      <c r="I49" s="3" t="s">
        <v>174</v>
      </c>
      <c r="K49" s="4">
        <v>1</v>
      </c>
      <c r="V49" s="22" t="s">
        <v>175</v>
      </c>
      <c r="Z49" s="3">
        <f t="shared" si="1"/>
        <v>1</v>
      </c>
      <c r="AA49" s="3" t="str">
        <f t="shared" ref="AA49:AA80" si="4">IF(J49&gt;0,"U1-"&amp;J49&amp;";","")&amp;IF(K49&gt;0,"U2-"&amp;K49&amp;";","")&amp;IF(L49&gt;0,"U3-"&amp;L49&amp;";","")&amp;IF(M49&gt;0,"U4-"&amp;M49&amp;";","")&amp;IF(N49&gt;0,"U6-"&amp;N49&amp;";","")&amp;IF(O49&gt;0,"U7-"&amp;O49&amp;";","")&amp;IF(P49&gt;0,"U8-"&amp;P49&amp;";","")&amp;IF(Q49&gt;0,"U9-"&amp;Q49&amp;";","")&amp;IF(R49&gt;0,"U10-"&amp;R49&amp;";","")&amp;U49</f>
        <v>U2-1;</v>
      </c>
    </row>
    <row r="50" spans="1:27" hidden="1">
      <c r="A50" s="9">
        <v>43559</v>
      </c>
      <c r="B50" s="3">
        <v>1752486799</v>
      </c>
      <c r="C50" s="3" t="s">
        <v>60</v>
      </c>
      <c r="D50" s="3" t="s">
        <v>176</v>
      </c>
      <c r="E50" s="3" t="s">
        <v>23</v>
      </c>
      <c r="F50" s="3" t="s">
        <v>176</v>
      </c>
      <c r="G50" s="27">
        <v>13922021124</v>
      </c>
      <c r="H50" s="3"/>
      <c r="I50" s="3" t="s">
        <v>177</v>
      </c>
      <c r="R50" s="4">
        <v>5</v>
      </c>
      <c r="V50" s="22" t="s">
        <v>178</v>
      </c>
      <c r="Z50" s="3">
        <f t="shared" si="1"/>
        <v>5</v>
      </c>
      <c r="AA50" s="3" t="str">
        <f t="shared" si="4"/>
        <v>U10-5;</v>
      </c>
    </row>
    <row r="51" spans="1:27" hidden="1">
      <c r="A51" s="9">
        <v>43559</v>
      </c>
      <c r="B51" s="3">
        <v>2278175251</v>
      </c>
      <c r="C51" s="3" t="s">
        <v>21</v>
      </c>
      <c r="D51" s="3" t="s">
        <v>179</v>
      </c>
      <c r="E51" s="3" t="s">
        <v>23</v>
      </c>
      <c r="F51" s="3" t="s">
        <v>180</v>
      </c>
      <c r="G51" s="27">
        <v>13851387566</v>
      </c>
      <c r="H51" s="3"/>
      <c r="I51" s="3" t="s">
        <v>181</v>
      </c>
      <c r="R51" s="4">
        <v>1</v>
      </c>
      <c r="V51" s="22" t="s">
        <v>182</v>
      </c>
      <c r="Z51" s="3">
        <f t="shared" si="1"/>
        <v>1</v>
      </c>
      <c r="AA51" s="3" t="str">
        <f t="shared" si="4"/>
        <v>U10-1;</v>
      </c>
    </row>
    <row r="52" spans="1:27" hidden="1">
      <c r="A52" s="9">
        <v>43559</v>
      </c>
      <c r="B52" s="3">
        <v>8865105771</v>
      </c>
      <c r="C52" s="3" t="s">
        <v>21</v>
      </c>
      <c r="D52" s="3" t="s">
        <v>179</v>
      </c>
      <c r="E52" s="3" t="s">
        <v>23</v>
      </c>
      <c r="F52" s="3" t="s">
        <v>183</v>
      </c>
      <c r="G52" s="27">
        <v>15705171013</v>
      </c>
      <c r="H52" s="3"/>
      <c r="I52" s="3" t="s">
        <v>184</v>
      </c>
      <c r="R52" s="4">
        <v>1</v>
      </c>
      <c r="V52" s="22" t="s">
        <v>185</v>
      </c>
      <c r="Z52" s="3">
        <f t="shared" si="1"/>
        <v>1</v>
      </c>
      <c r="AA52" s="3" t="str">
        <f t="shared" si="4"/>
        <v>U10-1;</v>
      </c>
    </row>
    <row r="53" spans="1:27" hidden="1">
      <c r="A53" s="9">
        <v>43559</v>
      </c>
      <c r="B53" s="3">
        <v>4465339702</v>
      </c>
      <c r="C53" s="3" t="s">
        <v>21</v>
      </c>
      <c r="D53" s="3" t="s">
        <v>86</v>
      </c>
      <c r="E53" s="3" t="s">
        <v>23</v>
      </c>
      <c r="F53" s="3" t="s">
        <v>186</v>
      </c>
      <c r="G53" s="27">
        <v>18511805689</v>
      </c>
      <c r="H53" s="3"/>
      <c r="I53" s="3" t="s">
        <v>187</v>
      </c>
      <c r="P53" s="4">
        <v>1</v>
      </c>
      <c r="V53" s="22" t="s">
        <v>188</v>
      </c>
      <c r="Z53" s="3">
        <f t="shared" si="1"/>
        <v>1</v>
      </c>
      <c r="AA53" s="3" t="str">
        <f t="shared" si="4"/>
        <v>U8-1;</v>
      </c>
    </row>
    <row r="54" spans="1:27" hidden="1">
      <c r="A54" s="9">
        <v>43559</v>
      </c>
      <c r="B54" s="3">
        <v>2404004505</v>
      </c>
      <c r="C54" s="3" t="s">
        <v>60</v>
      </c>
      <c r="D54" s="3" t="s">
        <v>189</v>
      </c>
      <c r="E54" s="3" t="s">
        <v>23</v>
      </c>
      <c r="F54" s="3" t="s">
        <v>189</v>
      </c>
      <c r="G54" s="27">
        <v>13680968118</v>
      </c>
      <c r="H54" s="3"/>
      <c r="I54" s="3" t="s">
        <v>190</v>
      </c>
      <c r="J54" s="4">
        <v>10</v>
      </c>
      <c r="L54" s="4">
        <v>4</v>
      </c>
      <c r="M54" s="4">
        <v>4</v>
      </c>
      <c r="P54" s="4">
        <v>4</v>
      </c>
      <c r="Q54" s="4">
        <v>10</v>
      </c>
      <c r="R54" s="4">
        <v>4</v>
      </c>
      <c r="V54" s="22" t="s">
        <v>191</v>
      </c>
      <c r="Z54" s="3">
        <f t="shared" si="1"/>
        <v>36</v>
      </c>
      <c r="AA54" s="3" t="str">
        <f t="shared" si="4"/>
        <v>U1-10;U3-4;U4-4;U8-4;U9-10;U10-4;</v>
      </c>
    </row>
    <row r="55" spans="1:27" hidden="1">
      <c r="A55" s="9">
        <v>43559</v>
      </c>
      <c r="B55" s="3">
        <v>7193434957</v>
      </c>
      <c r="C55" s="3" t="s">
        <v>21</v>
      </c>
      <c r="D55" s="3" t="s">
        <v>22</v>
      </c>
      <c r="E55" s="3" t="s">
        <v>23</v>
      </c>
      <c r="F55" s="3" t="s">
        <v>192</v>
      </c>
      <c r="G55" s="27">
        <v>13204210284</v>
      </c>
      <c r="H55" s="3"/>
      <c r="I55" s="3" t="s">
        <v>193</v>
      </c>
      <c r="K55" s="4">
        <v>1</v>
      </c>
      <c r="V55" s="22" t="s">
        <v>194</v>
      </c>
      <c r="Z55" s="3">
        <f t="shared" si="1"/>
        <v>1</v>
      </c>
      <c r="AA55" s="3" t="str">
        <f t="shared" si="4"/>
        <v>U2-1;</v>
      </c>
    </row>
    <row r="56" spans="1:27" hidden="1">
      <c r="A56" s="9">
        <v>43559</v>
      </c>
      <c r="B56" s="3">
        <v>8013645423</v>
      </c>
      <c r="C56" s="3" t="s">
        <v>21</v>
      </c>
      <c r="D56" s="3" t="s">
        <v>195</v>
      </c>
      <c r="E56" s="3" t="s">
        <v>23</v>
      </c>
      <c r="F56" s="3" t="s">
        <v>196</v>
      </c>
      <c r="G56" s="27">
        <v>15071537575</v>
      </c>
      <c r="H56" s="3"/>
      <c r="I56" s="3" t="s">
        <v>197</v>
      </c>
      <c r="U56" s="3" t="s">
        <v>198</v>
      </c>
      <c r="V56" s="17"/>
      <c r="W56" s="21" t="s">
        <v>199</v>
      </c>
      <c r="Z56" s="3">
        <f t="shared" si="1"/>
        <v>0</v>
      </c>
      <c r="AA56" s="3" t="str">
        <f t="shared" si="4"/>
        <v>UQ5-1</v>
      </c>
    </row>
    <row r="57" spans="1:27" hidden="1">
      <c r="A57" s="9">
        <v>43559</v>
      </c>
      <c r="B57" s="3">
        <v>9799472366</v>
      </c>
      <c r="C57" s="3" t="s">
        <v>39</v>
      </c>
      <c r="D57" s="3" t="s">
        <v>200</v>
      </c>
      <c r="E57" s="3" t="s">
        <v>23</v>
      </c>
      <c r="F57" s="3" t="s">
        <v>200</v>
      </c>
      <c r="G57" s="27">
        <v>15989866517</v>
      </c>
      <c r="H57" s="3"/>
      <c r="I57" s="3" t="s">
        <v>201</v>
      </c>
      <c r="K57" s="4">
        <v>1</v>
      </c>
      <c r="R57" s="4">
        <v>1</v>
      </c>
      <c r="V57" s="22" t="s">
        <v>202</v>
      </c>
      <c r="Z57" s="3">
        <f t="shared" si="1"/>
        <v>2</v>
      </c>
      <c r="AA57" s="3" t="str">
        <f t="shared" si="4"/>
        <v>U2-1;U10-1;</v>
      </c>
    </row>
    <row r="58" spans="1:27" hidden="1">
      <c r="A58" s="9">
        <v>43559</v>
      </c>
      <c r="B58" s="3">
        <v>7169256707</v>
      </c>
      <c r="C58" s="3" t="s">
        <v>21</v>
      </c>
      <c r="D58" s="3" t="s">
        <v>57</v>
      </c>
      <c r="E58" s="3" t="s">
        <v>23</v>
      </c>
      <c r="F58" s="3" t="s">
        <v>57</v>
      </c>
      <c r="G58" s="27">
        <v>13599991255</v>
      </c>
      <c r="H58" s="3"/>
      <c r="I58" s="3" t="s">
        <v>162</v>
      </c>
      <c r="K58" s="4">
        <v>2</v>
      </c>
      <c r="V58" s="22" t="s">
        <v>203</v>
      </c>
      <c r="Z58" s="3">
        <f t="shared" si="1"/>
        <v>2</v>
      </c>
      <c r="AA58" s="3" t="str">
        <f t="shared" si="4"/>
        <v>U2-2;</v>
      </c>
    </row>
    <row r="59" spans="1:27" hidden="1">
      <c r="A59" s="9">
        <v>43559</v>
      </c>
      <c r="B59" s="3">
        <v>4750394705</v>
      </c>
      <c r="C59" s="3" t="s">
        <v>21</v>
      </c>
      <c r="D59" s="3" t="s">
        <v>22</v>
      </c>
      <c r="E59" s="3" t="s">
        <v>23</v>
      </c>
      <c r="F59" s="3" t="s">
        <v>204</v>
      </c>
      <c r="G59" s="27">
        <v>15942125342</v>
      </c>
      <c r="H59" s="3"/>
      <c r="I59" s="3" t="s">
        <v>205</v>
      </c>
      <c r="K59" s="4">
        <v>1</v>
      </c>
      <c r="V59" s="22" t="s">
        <v>206</v>
      </c>
      <c r="Z59" s="3">
        <f t="shared" si="1"/>
        <v>1</v>
      </c>
      <c r="AA59" s="3" t="str">
        <f t="shared" si="4"/>
        <v>U2-1;</v>
      </c>
    </row>
    <row r="60" spans="1:27" hidden="1">
      <c r="A60" s="9">
        <v>43559</v>
      </c>
      <c r="B60" s="3">
        <v>4600126639</v>
      </c>
      <c r="C60" s="3" t="s">
        <v>60</v>
      </c>
      <c r="D60" s="3" t="s">
        <v>207</v>
      </c>
      <c r="E60" s="3" t="s">
        <v>23</v>
      </c>
      <c r="F60" s="3" t="s">
        <v>207</v>
      </c>
      <c r="G60" s="27">
        <v>13393860728</v>
      </c>
      <c r="H60" s="3"/>
      <c r="I60" s="3" t="s">
        <v>94</v>
      </c>
      <c r="U60" s="3" t="s">
        <v>208</v>
      </c>
      <c r="V60" s="17"/>
      <c r="W60" s="21" t="s">
        <v>209</v>
      </c>
      <c r="Z60" s="3">
        <f t="shared" si="1"/>
        <v>0</v>
      </c>
      <c r="AA60" s="3" t="str">
        <f t="shared" si="4"/>
        <v>UQ10-1;UK7.5-1</v>
      </c>
    </row>
    <row r="61" spans="1:27" hidden="1">
      <c r="A61" s="9">
        <v>43559</v>
      </c>
      <c r="B61" s="3">
        <v>9626657078</v>
      </c>
      <c r="C61" s="3" t="s">
        <v>60</v>
      </c>
      <c r="D61" s="3" t="s">
        <v>210</v>
      </c>
      <c r="E61" s="3" t="s">
        <v>23</v>
      </c>
      <c r="F61" s="3" t="s">
        <v>211</v>
      </c>
      <c r="G61" s="27">
        <v>15296959900</v>
      </c>
      <c r="H61" s="3"/>
      <c r="I61" s="3" t="s">
        <v>212</v>
      </c>
      <c r="J61" s="4">
        <v>1</v>
      </c>
      <c r="K61" s="4">
        <v>4</v>
      </c>
      <c r="L61" s="4">
        <v>1</v>
      </c>
      <c r="N61" s="4">
        <v>2</v>
      </c>
      <c r="Q61" s="4">
        <v>2</v>
      </c>
      <c r="V61" s="22" t="s">
        <v>213</v>
      </c>
      <c r="Z61" s="3">
        <f t="shared" si="1"/>
        <v>10</v>
      </c>
      <c r="AA61" s="3" t="str">
        <f t="shared" si="4"/>
        <v>U1-1;U2-4;U3-1;U6-2;U9-2;</v>
      </c>
    </row>
    <row r="62" spans="1:27" ht="15.95" hidden="1" customHeight="1">
      <c r="A62" s="9">
        <v>43563</v>
      </c>
      <c r="B62" s="3">
        <v>4974566163</v>
      </c>
      <c r="C62" s="3" t="s">
        <v>50</v>
      </c>
      <c r="D62" s="3" t="s">
        <v>51</v>
      </c>
      <c r="E62" s="3" t="s">
        <v>23</v>
      </c>
      <c r="F62" s="3" t="s">
        <v>214</v>
      </c>
      <c r="G62" s="27">
        <v>18992301566</v>
      </c>
      <c r="H62" s="3"/>
      <c r="I62" s="3" t="s">
        <v>215</v>
      </c>
      <c r="K62" s="4">
        <v>2</v>
      </c>
      <c r="V62" s="17" t="s">
        <v>271</v>
      </c>
      <c r="Z62" s="3">
        <f t="shared" si="1"/>
        <v>2</v>
      </c>
      <c r="AA62" s="3" t="str">
        <f t="shared" si="4"/>
        <v>U2-2;</v>
      </c>
    </row>
    <row r="63" spans="1:27" hidden="1">
      <c r="A63" s="9">
        <v>43563</v>
      </c>
      <c r="B63" s="3">
        <v>6973292639</v>
      </c>
      <c r="C63" s="3" t="s">
        <v>21</v>
      </c>
      <c r="D63" s="3" t="s">
        <v>22</v>
      </c>
      <c r="E63" s="3" t="s">
        <v>23</v>
      </c>
      <c r="F63" s="3" t="s">
        <v>22</v>
      </c>
      <c r="G63" s="27">
        <v>18601239906</v>
      </c>
      <c r="H63" s="3"/>
      <c r="I63" s="3" t="s">
        <v>216</v>
      </c>
      <c r="L63" s="4">
        <v>1</v>
      </c>
      <c r="V63" s="17" t="s">
        <v>272</v>
      </c>
      <c r="Z63" s="3">
        <f t="shared" si="1"/>
        <v>1</v>
      </c>
      <c r="AA63" s="3" t="str">
        <f t="shared" si="4"/>
        <v>U3-1;</v>
      </c>
    </row>
    <row r="64" spans="1:27" hidden="1">
      <c r="A64" s="9">
        <v>43563</v>
      </c>
      <c r="B64" s="3">
        <v>3946885164</v>
      </c>
      <c r="C64" s="3" t="s">
        <v>60</v>
      </c>
      <c r="D64" s="3" t="s">
        <v>61</v>
      </c>
      <c r="E64" s="3" t="s">
        <v>23</v>
      </c>
      <c r="F64" s="3" t="s">
        <v>217</v>
      </c>
      <c r="G64" s="27">
        <v>15207704642</v>
      </c>
      <c r="H64" s="3"/>
      <c r="I64" s="3" t="s">
        <v>218</v>
      </c>
      <c r="L64" s="4">
        <v>1</v>
      </c>
      <c r="V64" s="17" t="s">
        <v>273</v>
      </c>
      <c r="Z64" s="3">
        <f t="shared" si="1"/>
        <v>1</v>
      </c>
      <c r="AA64" s="3" t="str">
        <f t="shared" si="4"/>
        <v>U3-1;</v>
      </c>
    </row>
    <row r="65" spans="1:27" hidden="1">
      <c r="A65" s="9">
        <v>43563</v>
      </c>
      <c r="B65" s="3">
        <v>5989531351</v>
      </c>
      <c r="C65" s="3" t="s">
        <v>39</v>
      </c>
      <c r="D65" s="3" t="s">
        <v>219</v>
      </c>
      <c r="E65" s="3" t="s">
        <v>23</v>
      </c>
      <c r="F65" s="3" t="s">
        <v>219</v>
      </c>
      <c r="G65" s="27">
        <v>15347107729</v>
      </c>
      <c r="H65" s="3"/>
      <c r="I65" s="3" t="s">
        <v>220</v>
      </c>
      <c r="N65" s="4">
        <v>2</v>
      </c>
      <c r="Q65" s="4">
        <v>1</v>
      </c>
      <c r="V65" s="17" t="s">
        <v>274</v>
      </c>
      <c r="Z65" s="3">
        <f t="shared" si="1"/>
        <v>3</v>
      </c>
      <c r="AA65" s="3" t="str">
        <f t="shared" si="4"/>
        <v>U6-2;U9-1;</v>
      </c>
    </row>
    <row r="66" spans="1:27" hidden="1">
      <c r="A66" s="9">
        <v>43563</v>
      </c>
      <c r="B66" s="3">
        <v>7921317156</v>
      </c>
      <c r="C66" t="s">
        <v>60</v>
      </c>
      <c r="D66" t="s">
        <v>221</v>
      </c>
      <c r="E66" t="s">
        <v>23</v>
      </c>
      <c r="F66" t="s">
        <v>222</v>
      </c>
      <c r="G66" s="27">
        <v>13960949789</v>
      </c>
      <c r="H66" s="18"/>
      <c r="I66" t="s">
        <v>223</v>
      </c>
      <c r="J66" s="4">
        <v>1</v>
      </c>
      <c r="K66" s="4">
        <v>8</v>
      </c>
      <c r="Q66" s="4">
        <v>1</v>
      </c>
      <c r="X66"/>
      <c r="Z66" s="3">
        <f t="shared" si="1"/>
        <v>10</v>
      </c>
      <c r="AA66" s="3" t="str">
        <f t="shared" si="4"/>
        <v>U1-1;U2-8;U9-1;</v>
      </c>
    </row>
    <row r="67" spans="1:27" hidden="1">
      <c r="A67" s="9">
        <v>43563</v>
      </c>
      <c r="B67" s="3">
        <v>1865323099</v>
      </c>
      <c r="C67" s="3" t="s">
        <v>39</v>
      </c>
      <c r="D67" s="3" t="s">
        <v>224</v>
      </c>
      <c r="E67" s="3" t="s">
        <v>23</v>
      </c>
      <c r="F67" s="3" t="s">
        <v>225</v>
      </c>
      <c r="G67" s="27">
        <v>13978419895</v>
      </c>
      <c r="H67" s="18"/>
      <c r="I67" s="3" t="s">
        <v>226</v>
      </c>
      <c r="K67" s="4">
        <v>1</v>
      </c>
      <c r="V67" s="17" t="s">
        <v>275</v>
      </c>
      <c r="Z67" s="3">
        <f t="shared" ref="Z67:Z130" si="5">SUM(J67:R67)</f>
        <v>1</v>
      </c>
      <c r="AA67" s="3" t="str">
        <f t="shared" si="4"/>
        <v>U2-1;</v>
      </c>
    </row>
    <row r="68" spans="1:27" hidden="1">
      <c r="A68" s="9">
        <v>43563</v>
      </c>
      <c r="B68" s="3">
        <v>6413652166</v>
      </c>
      <c r="C68" s="3" t="s">
        <v>60</v>
      </c>
      <c r="D68" s="3" t="s">
        <v>81</v>
      </c>
      <c r="E68" s="3" t="s">
        <v>23</v>
      </c>
      <c r="F68" s="3" t="s">
        <v>227</v>
      </c>
      <c r="G68" s="27">
        <v>13910560859</v>
      </c>
      <c r="H68" s="18"/>
      <c r="I68" s="3" t="s">
        <v>228</v>
      </c>
      <c r="L68" s="4">
        <v>1</v>
      </c>
      <c r="V68" s="17" t="s">
        <v>276</v>
      </c>
      <c r="Z68" s="3">
        <f t="shared" si="5"/>
        <v>1</v>
      </c>
      <c r="AA68" s="3" t="str">
        <f t="shared" si="4"/>
        <v>U3-1;</v>
      </c>
    </row>
    <row r="69" spans="1:27" hidden="1">
      <c r="A69" s="9">
        <v>43563</v>
      </c>
      <c r="B69" s="3">
        <v>9101853512</v>
      </c>
      <c r="C69" s="3" t="s">
        <v>39</v>
      </c>
      <c r="D69" s="3" t="s">
        <v>229</v>
      </c>
      <c r="E69" s="3" t="s">
        <v>23</v>
      </c>
      <c r="F69" s="3" t="s">
        <v>230</v>
      </c>
      <c r="G69" s="27">
        <v>13926802555</v>
      </c>
      <c r="H69" s="18"/>
      <c r="I69" s="3" t="s">
        <v>231</v>
      </c>
      <c r="J69" s="4">
        <v>1</v>
      </c>
      <c r="L69" s="4">
        <v>1</v>
      </c>
      <c r="V69" s="17" t="s">
        <v>277</v>
      </c>
      <c r="Z69" s="3">
        <f t="shared" si="5"/>
        <v>2</v>
      </c>
      <c r="AA69" s="3" t="str">
        <f t="shared" si="4"/>
        <v>U1-1;U3-1;</v>
      </c>
    </row>
    <row r="70" spans="1:27" hidden="1">
      <c r="A70" s="9">
        <v>43563</v>
      </c>
      <c r="B70" s="3">
        <v>6752750790</v>
      </c>
      <c r="C70" s="3" t="s">
        <v>39</v>
      </c>
      <c r="D70" s="3" t="s">
        <v>232</v>
      </c>
      <c r="E70" s="3" t="s">
        <v>23</v>
      </c>
      <c r="F70" s="3" t="s">
        <v>232</v>
      </c>
      <c r="G70" s="27">
        <v>15931530860</v>
      </c>
      <c r="H70" s="18"/>
      <c r="I70" s="3" t="s">
        <v>233</v>
      </c>
      <c r="N70" s="4">
        <v>1</v>
      </c>
      <c r="Q70" s="4">
        <v>2</v>
      </c>
      <c r="V70" s="17" t="s">
        <v>278</v>
      </c>
      <c r="Z70" s="3">
        <f t="shared" si="5"/>
        <v>3</v>
      </c>
      <c r="AA70" s="3" t="str">
        <f t="shared" si="4"/>
        <v>U6-1;U9-2;</v>
      </c>
    </row>
    <row r="71" spans="1:27" hidden="1">
      <c r="A71" s="9">
        <v>43563</v>
      </c>
      <c r="B71" s="3">
        <v>6653608307</v>
      </c>
      <c r="C71" s="3" t="s">
        <v>21</v>
      </c>
      <c r="D71" s="3" t="s">
        <v>234</v>
      </c>
      <c r="E71" s="3" t="s">
        <v>23</v>
      </c>
      <c r="F71" s="3" t="s">
        <v>235</v>
      </c>
      <c r="G71" s="27">
        <v>18650818018</v>
      </c>
      <c r="H71" s="18"/>
      <c r="I71" s="3" t="s">
        <v>236</v>
      </c>
      <c r="J71" s="4">
        <v>5</v>
      </c>
      <c r="K71" s="4">
        <v>3</v>
      </c>
      <c r="M71" s="4">
        <v>2</v>
      </c>
      <c r="V71" s="17" t="s">
        <v>279</v>
      </c>
      <c r="Z71" s="3">
        <f t="shared" si="5"/>
        <v>10</v>
      </c>
      <c r="AA71" s="3" t="str">
        <f t="shared" si="4"/>
        <v>U1-5;U2-3;U4-2;</v>
      </c>
    </row>
    <row r="72" spans="1:27" hidden="1">
      <c r="A72" s="9">
        <v>43563</v>
      </c>
      <c r="B72" s="3">
        <v>1539704682</v>
      </c>
      <c r="C72" s="3" t="s">
        <v>21</v>
      </c>
      <c r="D72" s="3" t="s">
        <v>237</v>
      </c>
      <c r="E72" s="3" t="s">
        <v>23</v>
      </c>
      <c r="F72" s="3" t="s">
        <v>237</v>
      </c>
      <c r="G72" s="27">
        <v>18125357690</v>
      </c>
      <c r="H72" s="18"/>
      <c r="I72" s="3" t="s">
        <v>238</v>
      </c>
      <c r="M72" s="4">
        <v>2</v>
      </c>
      <c r="N72" s="4">
        <v>1</v>
      </c>
      <c r="R72" s="4">
        <v>3</v>
      </c>
      <c r="V72" s="17" t="s">
        <v>280</v>
      </c>
      <c r="Z72" s="3">
        <f t="shared" si="5"/>
        <v>6</v>
      </c>
      <c r="AA72" s="3" t="str">
        <f t="shared" si="4"/>
        <v>U4-2;U6-1;U10-3;</v>
      </c>
    </row>
    <row r="73" spans="1:27" hidden="1">
      <c r="A73" s="9">
        <v>43563</v>
      </c>
      <c r="B73" s="3">
        <v>6659417217</v>
      </c>
      <c r="C73" s="3" t="s">
        <v>60</v>
      </c>
      <c r="D73" s="3" t="s">
        <v>189</v>
      </c>
      <c r="E73" s="3" t="s">
        <v>23</v>
      </c>
      <c r="F73" s="3" t="s">
        <v>189</v>
      </c>
      <c r="G73" s="27">
        <v>13680968118</v>
      </c>
      <c r="H73" s="18"/>
      <c r="I73" s="3" t="s">
        <v>190</v>
      </c>
      <c r="J73" s="4">
        <v>5</v>
      </c>
      <c r="N73" s="4">
        <v>5</v>
      </c>
      <c r="O73" s="4">
        <v>3</v>
      </c>
      <c r="V73" s="17" t="s">
        <v>281</v>
      </c>
      <c r="Z73" s="3">
        <f t="shared" si="5"/>
        <v>13</v>
      </c>
      <c r="AA73" s="3" t="str">
        <f t="shared" si="4"/>
        <v>U1-5;U6-5;U7-3;</v>
      </c>
    </row>
    <row r="74" spans="1:27" ht="12.95" hidden="1" customHeight="1">
      <c r="A74" s="9">
        <v>43563</v>
      </c>
      <c r="B74" s="3">
        <v>9209152892</v>
      </c>
      <c r="C74" s="3" t="s">
        <v>21</v>
      </c>
      <c r="D74" s="3" t="s">
        <v>22</v>
      </c>
      <c r="E74" s="3" t="s">
        <v>23</v>
      </c>
      <c r="F74" s="3" t="s">
        <v>239</v>
      </c>
      <c r="G74" s="27">
        <v>15510105483</v>
      </c>
      <c r="H74" s="18"/>
      <c r="I74" s="3" t="s">
        <v>240</v>
      </c>
      <c r="K74" s="4">
        <v>1</v>
      </c>
      <c r="R74" s="4">
        <v>1</v>
      </c>
      <c r="V74" s="17" t="s">
        <v>282</v>
      </c>
      <c r="Z74" s="3">
        <f t="shared" si="5"/>
        <v>2</v>
      </c>
      <c r="AA74" s="3" t="str">
        <f t="shared" si="4"/>
        <v>U2-1;U10-1;</v>
      </c>
    </row>
    <row r="75" spans="1:27" hidden="1">
      <c r="A75" s="9">
        <v>43563</v>
      </c>
      <c r="B75" s="3">
        <v>7608153634</v>
      </c>
      <c r="C75" s="3" t="s">
        <v>21</v>
      </c>
      <c r="D75" s="3" t="s">
        <v>241</v>
      </c>
      <c r="E75" s="3" t="s">
        <v>23</v>
      </c>
      <c r="F75" s="3" t="s">
        <v>241</v>
      </c>
      <c r="G75" s="27">
        <v>18757645542</v>
      </c>
      <c r="H75" s="18"/>
      <c r="I75" s="3" t="s">
        <v>242</v>
      </c>
      <c r="J75" s="4">
        <v>4</v>
      </c>
      <c r="K75" s="4">
        <v>5</v>
      </c>
      <c r="N75" s="4">
        <v>1</v>
      </c>
      <c r="V75" s="17" t="s">
        <v>283</v>
      </c>
      <c r="Z75" s="3">
        <f t="shared" si="5"/>
        <v>10</v>
      </c>
      <c r="AA75" s="3" t="str">
        <f t="shared" si="4"/>
        <v>U1-4;U2-5;U6-1;</v>
      </c>
    </row>
    <row r="76" spans="1:27" hidden="1">
      <c r="A76" s="9">
        <v>43563</v>
      </c>
      <c r="B76" s="3">
        <v>8866188165</v>
      </c>
      <c r="C76" s="3" t="s">
        <v>50</v>
      </c>
      <c r="D76" s="3" t="s">
        <v>51</v>
      </c>
      <c r="E76" s="3" t="s">
        <v>34</v>
      </c>
      <c r="F76" s="3" t="s">
        <v>243</v>
      </c>
      <c r="G76" s="27">
        <v>17686252660</v>
      </c>
      <c r="H76" s="18">
        <v>3.7098219981104397E+17</v>
      </c>
      <c r="I76" s="3" t="s">
        <v>244</v>
      </c>
      <c r="J76" s="4">
        <v>1</v>
      </c>
      <c r="V76" s="17" t="s">
        <v>305</v>
      </c>
      <c r="X76" s="1"/>
      <c r="Z76" s="3">
        <f t="shared" si="5"/>
        <v>1</v>
      </c>
      <c r="AA76" s="3" t="str">
        <f t="shared" si="4"/>
        <v>U1-1;</v>
      </c>
    </row>
    <row r="77" spans="1:27" s="1" customFormat="1" hidden="1">
      <c r="A77" s="19">
        <v>43563</v>
      </c>
      <c r="B77" s="1">
        <v>4018139987</v>
      </c>
      <c r="C77" s="1" t="s">
        <v>60</v>
      </c>
      <c r="D77" s="1" t="s">
        <v>189</v>
      </c>
      <c r="E77" s="1" t="s">
        <v>23</v>
      </c>
      <c r="F77" s="1" t="s">
        <v>189</v>
      </c>
      <c r="G77" s="27">
        <v>13680968118</v>
      </c>
      <c r="H77" s="18"/>
      <c r="I77" s="1" t="s">
        <v>190</v>
      </c>
      <c r="J77" s="20"/>
      <c r="K77" s="20"/>
      <c r="L77" s="20"/>
      <c r="M77" s="20"/>
      <c r="N77" s="20"/>
      <c r="O77" s="20"/>
      <c r="P77" s="20"/>
      <c r="Q77" s="20"/>
      <c r="R77" s="20"/>
      <c r="S77" s="20"/>
      <c r="U77" s="1" t="s">
        <v>245</v>
      </c>
      <c r="W77" s="17" t="s">
        <v>284</v>
      </c>
      <c r="X77" s="3"/>
      <c r="Z77" s="3">
        <f t="shared" si="5"/>
        <v>0</v>
      </c>
      <c r="AA77" s="3" t="str">
        <f t="shared" si="4"/>
        <v>UK5-1</v>
      </c>
    </row>
    <row r="78" spans="1:27" ht="42.75" hidden="1">
      <c r="A78" s="19">
        <v>43563</v>
      </c>
      <c r="B78" s="3">
        <v>6749045963</v>
      </c>
      <c r="C78" s="3" t="s">
        <v>60</v>
      </c>
      <c r="D78" s="3" t="s">
        <v>246</v>
      </c>
      <c r="E78" s="1" t="s">
        <v>23</v>
      </c>
      <c r="F78" s="3" t="s">
        <v>246</v>
      </c>
      <c r="G78" s="27">
        <v>13862099690</v>
      </c>
      <c r="H78" s="18"/>
      <c r="I78" s="3" t="s">
        <v>247</v>
      </c>
      <c r="K78" s="4">
        <v>20</v>
      </c>
      <c r="L78" s="4">
        <v>5</v>
      </c>
      <c r="M78" s="4">
        <v>5</v>
      </c>
      <c r="N78" s="4">
        <v>5</v>
      </c>
      <c r="Q78" s="4">
        <v>5</v>
      </c>
      <c r="V78" s="12" t="s">
        <v>291</v>
      </c>
      <c r="Z78" s="3">
        <f t="shared" si="5"/>
        <v>40</v>
      </c>
      <c r="AA78" s="3" t="str">
        <f t="shared" si="4"/>
        <v>U2-20;U3-5;U4-5;U6-5;U9-5;</v>
      </c>
    </row>
    <row r="79" spans="1:27" hidden="1">
      <c r="A79" s="19">
        <v>43563</v>
      </c>
      <c r="B79" s="3">
        <v>5041957910</v>
      </c>
      <c r="C79" s="3" t="s">
        <v>39</v>
      </c>
      <c r="D79" s="3" t="s">
        <v>248</v>
      </c>
      <c r="E79" s="3" t="s">
        <v>23</v>
      </c>
      <c r="F79" s="3" t="s">
        <v>249</v>
      </c>
      <c r="G79" s="27">
        <v>13102855886</v>
      </c>
      <c r="H79" s="18"/>
      <c r="I79" s="3" t="s">
        <v>250</v>
      </c>
      <c r="J79" s="4">
        <v>1</v>
      </c>
      <c r="K79" s="4">
        <v>3</v>
      </c>
      <c r="Q79" s="4">
        <v>1</v>
      </c>
      <c r="R79" s="4">
        <v>1</v>
      </c>
      <c r="V79" s="17" t="s">
        <v>285</v>
      </c>
      <c r="Z79" s="3">
        <f t="shared" si="5"/>
        <v>6</v>
      </c>
      <c r="AA79" s="3" t="str">
        <f t="shared" si="4"/>
        <v>U1-1;U2-3;U9-1;U10-1;</v>
      </c>
    </row>
    <row r="80" spans="1:27" hidden="1">
      <c r="A80" s="19">
        <v>43563</v>
      </c>
      <c r="B80" s="3">
        <v>7367780382</v>
      </c>
      <c r="C80" s="3" t="s">
        <v>50</v>
      </c>
      <c r="D80" s="3" t="s">
        <v>51</v>
      </c>
      <c r="E80" s="3" t="s">
        <v>23</v>
      </c>
      <c r="F80" s="3" t="s">
        <v>67</v>
      </c>
      <c r="G80" s="27">
        <v>13973706089</v>
      </c>
      <c r="H80" s="18"/>
      <c r="I80" s="3" t="s">
        <v>251</v>
      </c>
      <c r="K80" s="4">
        <v>4</v>
      </c>
      <c r="Q80" s="4">
        <v>2</v>
      </c>
      <c r="V80" s="17" t="s">
        <v>286</v>
      </c>
      <c r="Z80" s="3">
        <f t="shared" si="5"/>
        <v>6</v>
      </c>
      <c r="AA80" s="3" t="str">
        <f t="shared" si="4"/>
        <v>U2-4;U9-2;</v>
      </c>
    </row>
    <row r="81" spans="1:27" hidden="1">
      <c r="A81" s="19">
        <v>43563</v>
      </c>
      <c r="B81" s="3">
        <v>2630243749</v>
      </c>
      <c r="C81" s="3" t="s">
        <v>60</v>
      </c>
      <c r="D81" s="3" t="s">
        <v>221</v>
      </c>
      <c r="E81" s="3" t="s">
        <v>23</v>
      </c>
      <c r="F81" s="3" t="s">
        <v>252</v>
      </c>
      <c r="G81" s="27">
        <v>15084031999</v>
      </c>
      <c r="H81" s="18"/>
      <c r="I81" s="3" t="s">
        <v>253</v>
      </c>
      <c r="R81" s="4">
        <v>1</v>
      </c>
      <c r="V81" s="17" t="s">
        <v>287</v>
      </c>
      <c r="Z81" s="3">
        <f t="shared" si="5"/>
        <v>1</v>
      </c>
      <c r="AA81" s="3" t="str">
        <f t="shared" ref="AA81:AA113" si="6">IF(J81&gt;0,"U1-"&amp;J81&amp;";","")&amp;IF(K81&gt;0,"U2-"&amp;K81&amp;";","")&amp;IF(L81&gt;0,"U3-"&amp;L81&amp;";","")&amp;IF(M81&gt;0,"U4-"&amp;M81&amp;";","")&amp;IF(N81&gt;0,"U6-"&amp;N81&amp;";","")&amp;IF(O81&gt;0,"U7-"&amp;O81&amp;";","")&amp;IF(P81&gt;0,"U8-"&amp;P81&amp;";","")&amp;IF(Q81&gt;0,"U9-"&amp;Q81&amp;";","")&amp;IF(R81&gt;0,"U10-"&amp;R81&amp;";","")&amp;U81</f>
        <v>U10-1;</v>
      </c>
    </row>
    <row r="82" spans="1:27" hidden="1">
      <c r="A82" s="19">
        <v>43563</v>
      </c>
      <c r="B82" s="3">
        <v>8653063607</v>
      </c>
      <c r="C82" s="3" t="s">
        <v>21</v>
      </c>
      <c r="D82" s="3" t="s">
        <v>254</v>
      </c>
      <c r="E82" s="3" t="s">
        <v>34</v>
      </c>
      <c r="F82" s="3" t="s">
        <v>255</v>
      </c>
      <c r="G82" s="27">
        <v>18580436883</v>
      </c>
      <c r="H82" s="18">
        <v>5.0023119860117299E+17</v>
      </c>
      <c r="I82" s="3" t="s">
        <v>256</v>
      </c>
      <c r="U82" s="3" t="s">
        <v>257</v>
      </c>
      <c r="V82" s="17"/>
      <c r="W82" s="17" t="s">
        <v>303</v>
      </c>
      <c r="Z82" s="3">
        <f t="shared" si="5"/>
        <v>0</v>
      </c>
      <c r="AA82" s="3" t="str">
        <f t="shared" si="6"/>
        <v>UK10-1</v>
      </c>
    </row>
    <row r="83" spans="1:27" hidden="1">
      <c r="A83" s="19">
        <v>43563</v>
      </c>
      <c r="B83" s="3">
        <v>8641714772</v>
      </c>
      <c r="C83" s="3" t="s">
        <v>21</v>
      </c>
      <c r="D83" s="3" t="s">
        <v>179</v>
      </c>
      <c r="E83" s="3" t="s">
        <v>23</v>
      </c>
      <c r="F83" s="3" t="s">
        <v>258</v>
      </c>
      <c r="G83" s="27">
        <v>15705171013</v>
      </c>
      <c r="H83" s="3"/>
      <c r="I83" s="3" t="s">
        <v>184</v>
      </c>
      <c r="R83" s="4">
        <v>1</v>
      </c>
      <c r="V83" s="17" t="s">
        <v>288</v>
      </c>
      <c r="Z83" s="3">
        <f t="shared" si="5"/>
        <v>1</v>
      </c>
      <c r="AA83" s="3" t="str">
        <f t="shared" si="6"/>
        <v>U10-1;</v>
      </c>
    </row>
    <row r="84" spans="1:27" hidden="1">
      <c r="A84" s="19">
        <v>43563</v>
      </c>
      <c r="B84" s="3">
        <v>8252725360</v>
      </c>
      <c r="C84" s="3" t="s">
        <v>60</v>
      </c>
      <c r="D84" s="3" t="s">
        <v>221</v>
      </c>
      <c r="E84" s="3" t="s">
        <v>23</v>
      </c>
      <c r="F84" s="3" t="s">
        <v>259</v>
      </c>
      <c r="G84" s="27">
        <v>13781518882</v>
      </c>
      <c r="H84" s="3"/>
      <c r="I84" s="3" t="s">
        <v>260</v>
      </c>
      <c r="K84" s="4">
        <v>2</v>
      </c>
      <c r="V84" s="17" t="s">
        <v>288</v>
      </c>
      <c r="Z84" s="3">
        <f t="shared" si="5"/>
        <v>2</v>
      </c>
      <c r="AA84" s="3" t="str">
        <f t="shared" si="6"/>
        <v>U2-2;</v>
      </c>
    </row>
    <row r="85" spans="1:27" hidden="1">
      <c r="A85" s="19">
        <v>43563</v>
      </c>
      <c r="B85" s="3">
        <v>1833858425</v>
      </c>
      <c r="C85" s="3" t="s">
        <v>21</v>
      </c>
      <c r="D85" s="3" t="s">
        <v>67</v>
      </c>
      <c r="E85" s="3" t="s">
        <v>23</v>
      </c>
      <c r="F85" s="3" t="s">
        <v>261</v>
      </c>
      <c r="G85" s="27">
        <v>13873823487</v>
      </c>
      <c r="H85" s="3"/>
      <c r="I85" s="3" t="s">
        <v>262</v>
      </c>
      <c r="K85" s="4">
        <v>2</v>
      </c>
      <c r="V85" s="17" t="s">
        <v>289</v>
      </c>
      <c r="Z85" s="3">
        <f t="shared" si="5"/>
        <v>2</v>
      </c>
      <c r="AA85" s="3" t="str">
        <f t="shared" si="6"/>
        <v>U2-2;</v>
      </c>
    </row>
    <row r="86" spans="1:27" hidden="1">
      <c r="A86" s="19">
        <v>43563</v>
      </c>
      <c r="C86" s="3" t="s">
        <v>21</v>
      </c>
      <c r="D86" s="3" t="s">
        <v>267</v>
      </c>
      <c r="E86" s="3" t="s">
        <v>23</v>
      </c>
      <c r="F86" s="3" t="s">
        <v>267</v>
      </c>
      <c r="G86" s="27">
        <v>13996115237</v>
      </c>
      <c r="H86" s="3"/>
      <c r="I86" s="3" t="s">
        <v>268</v>
      </c>
      <c r="P86" s="4">
        <v>1</v>
      </c>
      <c r="V86" s="17" t="s">
        <v>290</v>
      </c>
      <c r="Z86" s="3">
        <f t="shared" si="5"/>
        <v>1</v>
      </c>
      <c r="AA86" s="3" t="str">
        <f t="shared" si="6"/>
        <v>U8-1;</v>
      </c>
    </row>
    <row r="87" spans="1:27" ht="57" hidden="1">
      <c r="A87" s="9">
        <v>43564</v>
      </c>
      <c r="B87" s="3">
        <v>8029011578</v>
      </c>
      <c r="C87" s="3" t="s">
        <v>60</v>
      </c>
      <c r="D87" s="3" t="s">
        <v>189</v>
      </c>
      <c r="E87" s="3" t="s">
        <v>263</v>
      </c>
      <c r="F87" s="3" t="s">
        <v>189</v>
      </c>
      <c r="G87" s="27">
        <v>13680968118</v>
      </c>
      <c r="H87" s="3"/>
      <c r="I87" s="3" t="s">
        <v>264</v>
      </c>
      <c r="J87" s="4">
        <v>14</v>
      </c>
      <c r="K87" s="4">
        <v>10</v>
      </c>
      <c r="L87" s="4">
        <v>10</v>
      </c>
      <c r="M87" s="4">
        <v>10</v>
      </c>
      <c r="V87" s="12" t="s">
        <v>304</v>
      </c>
      <c r="Z87" s="3">
        <f t="shared" si="5"/>
        <v>44</v>
      </c>
      <c r="AA87" s="3" t="str">
        <f t="shared" si="6"/>
        <v>U1-14;U2-10;U3-10;U4-10;</v>
      </c>
    </row>
    <row r="88" spans="1:27" hidden="1">
      <c r="A88" s="9">
        <v>43564</v>
      </c>
      <c r="B88" s="3">
        <v>5695607506</v>
      </c>
      <c r="C88" s="3" t="s">
        <v>60</v>
      </c>
      <c r="D88" s="3" t="s">
        <v>221</v>
      </c>
      <c r="E88" s="3" t="s">
        <v>263</v>
      </c>
      <c r="F88" s="3" t="s">
        <v>265</v>
      </c>
      <c r="G88" s="27">
        <v>13719197650</v>
      </c>
      <c r="H88" s="3"/>
      <c r="I88" s="3" t="s">
        <v>266</v>
      </c>
      <c r="J88" s="4">
        <v>1</v>
      </c>
      <c r="Z88" s="3">
        <f t="shared" si="5"/>
        <v>1</v>
      </c>
      <c r="AA88" s="3" t="str">
        <f t="shared" si="6"/>
        <v>U1-1;</v>
      </c>
    </row>
    <row r="89" spans="1:27" hidden="1">
      <c r="A89" s="9">
        <v>43564</v>
      </c>
      <c r="B89" s="3">
        <v>2019469928</v>
      </c>
      <c r="C89" s="3" t="s">
        <v>39</v>
      </c>
      <c r="D89" s="3" t="s">
        <v>121</v>
      </c>
      <c r="E89" s="3" t="s">
        <v>263</v>
      </c>
      <c r="F89" s="3" t="s">
        <v>121</v>
      </c>
      <c r="G89" s="27">
        <v>13580870138</v>
      </c>
      <c r="H89" s="3"/>
      <c r="I89" s="3" t="s">
        <v>292</v>
      </c>
      <c r="R89" s="4">
        <v>1</v>
      </c>
      <c r="Z89" s="3">
        <f t="shared" si="5"/>
        <v>1</v>
      </c>
      <c r="AA89" s="3" t="str">
        <f t="shared" si="6"/>
        <v>U10-1;</v>
      </c>
    </row>
    <row r="90" spans="1:27" hidden="1">
      <c r="A90" s="9">
        <v>43564</v>
      </c>
      <c r="B90" s="3">
        <v>5328283978</v>
      </c>
      <c r="C90" s="3" t="s">
        <v>39</v>
      </c>
      <c r="D90" s="3" t="s">
        <v>293</v>
      </c>
      <c r="E90" s="3" t="s">
        <v>294</v>
      </c>
      <c r="F90" s="3" t="s">
        <v>293</v>
      </c>
      <c r="G90" s="27">
        <v>13605839643</v>
      </c>
      <c r="H90" s="3"/>
      <c r="I90" s="3" t="s">
        <v>295</v>
      </c>
      <c r="J90" s="4">
        <v>2</v>
      </c>
      <c r="Z90" s="3">
        <f t="shared" si="5"/>
        <v>2</v>
      </c>
      <c r="AA90" s="3" t="str">
        <f t="shared" si="6"/>
        <v>U1-2;</v>
      </c>
    </row>
    <row r="91" spans="1:27" hidden="1">
      <c r="A91" s="9">
        <v>43564</v>
      </c>
      <c r="B91" s="3">
        <v>6851007400</v>
      </c>
      <c r="C91" s="3" t="s">
        <v>60</v>
      </c>
      <c r="D91" s="3" t="s">
        <v>296</v>
      </c>
      <c r="E91" s="3" t="s">
        <v>294</v>
      </c>
      <c r="F91" s="3" t="s">
        <v>297</v>
      </c>
      <c r="G91" s="27">
        <v>15959079077</v>
      </c>
      <c r="H91" s="3"/>
      <c r="I91" s="3" t="s">
        <v>298</v>
      </c>
      <c r="J91" s="4">
        <v>10</v>
      </c>
      <c r="K91" s="4">
        <v>5</v>
      </c>
      <c r="L91" s="4">
        <v>2</v>
      </c>
      <c r="Q91" s="4">
        <v>5</v>
      </c>
      <c r="Z91" s="3">
        <f t="shared" si="5"/>
        <v>22</v>
      </c>
      <c r="AA91" s="3" t="str">
        <f t="shared" si="6"/>
        <v>U1-10;U2-5;U3-2;U9-5;</v>
      </c>
    </row>
    <row r="92" spans="1:27" hidden="1">
      <c r="A92" s="9">
        <v>43564</v>
      </c>
      <c r="B92" s="3">
        <v>4091115787</v>
      </c>
      <c r="C92" s="3" t="s">
        <v>300</v>
      </c>
      <c r="D92" s="3" t="s">
        <v>301</v>
      </c>
      <c r="E92" s="3" t="s">
        <v>263</v>
      </c>
      <c r="F92" s="3" t="s">
        <v>302</v>
      </c>
      <c r="G92" s="27">
        <v>13781518882</v>
      </c>
      <c r="H92" s="3"/>
      <c r="I92" s="3" t="s">
        <v>299</v>
      </c>
      <c r="R92" s="4">
        <v>2</v>
      </c>
      <c r="Z92" s="3">
        <f t="shared" si="5"/>
        <v>2</v>
      </c>
      <c r="AA92" s="3" t="str">
        <f t="shared" si="6"/>
        <v>U10-2;</v>
      </c>
    </row>
    <row r="93" spans="1:27" hidden="1">
      <c r="A93" s="9">
        <v>43565</v>
      </c>
      <c r="B93" s="3">
        <v>3489244276</v>
      </c>
      <c r="C93" s="3" t="s">
        <v>39</v>
      </c>
      <c r="D93" s="3" t="s">
        <v>306</v>
      </c>
      <c r="E93" s="3" t="s">
        <v>23</v>
      </c>
      <c r="F93" s="3" t="s">
        <v>306</v>
      </c>
      <c r="G93" s="27">
        <v>15800044511</v>
      </c>
      <c r="H93" s="2"/>
      <c r="I93" s="2" t="s">
        <v>307</v>
      </c>
      <c r="O93" s="4">
        <v>1</v>
      </c>
      <c r="Z93" s="3">
        <f t="shared" si="5"/>
        <v>1</v>
      </c>
      <c r="AA93" s="3" t="str">
        <f t="shared" si="6"/>
        <v>U7-1;</v>
      </c>
    </row>
    <row r="94" spans="1:27" hidden="1">
      <c r="A94" s="9">
        <v>43565</v>
      </c>
      <c r="B94" s="3">
        <v>6008553664</v>
      </c>
      <c r="C94" s="3" t="s">
        <v>60</v>
      </c>
      <c r="D94" s="3" t="s">
        <v>90</v>
      </c>
      <c r="E94" s="3" t="s">
        <v>23</v>
      </c>
      <c r="F94" s="3" t="s">
        <v>91</v>
      </c>
      <c r="G94" s="27">
        <v>13838610060</v>
      </c>
      <c r="H94" s="2"/>
      <c r="I94" s="2" t="s">
        <v>308</v>
      </c>
      <c r="J94" s="4">
        <v>1</v>
      </c>
      <c r="Z94" s="3">
        <f t="shared" si="5"/>
        <v>1</v>
      </c>
      <c r="AA94" s="3" t="str">
        <f t="shared" si="6"/>
        <v>U1-1;</v>
      </c>
    </row>
    <row r="95" spans="1:27" hidden="1">
      <c r="A95" s="9">
        <v>43565</v>
      </c>
      <c r="B95" s="3">
        <v>6166747152</v>
      </c>
      <c r="C95" s="3" t="s">
        <v>50</v>
      </c>
      <c r="D95" s="3" t="s">
        <v>51</v>
      </c>
      <c r="E95" s="3" t="s">
        <v>23</v>
      </c>
      <c r="F95" s="3" t="s">
        <v>309</v>
      </c>
      <c r="G95" s="27">
        <v>13589264866</v>
      </c>
      <c r="H95" s="2"/>
      <c r="I95" s="2" t="s">
        <v>310</v>
      </c>
      <c r="K95" s="4">
        <v>2</v>
      </c>
      <c r="Z95" s="3">
        <f t="shared" si="5"/>
        <v>2</v>
      </c>
      <c r="AA95" s="3" t="str">
        <f t="shared" si="6"/>
        <v>U2-2;</v>
      </c>
    </row>
    <row r="96" spans="1:27" hidden="1">
      <c r="A96" s="9">
        <v>43565</v>
      </c>
      <c r="B96" s="3">
        <v>9331150663</v>
      </c>
      <c r="C96" s="3" t="s">
        <v>311</v>
      </c>
      <c r="D96" s="3" t="s">
        <v>312</v>
      </c>
      <c r="E96" s="3" t="s">
        <v>23</v>
      </c>
      <c r="F96" s="3" t="s">
        <v>313</v>
      </c>
      <c r="G96" s="27">
        <v>13934280555</v>
      </c>
      <c r="H96" s="2"/>
      <c r="I96" s="2" t="s">
        <v>314</v>
      </c>
      <c r="K96" s="4">
        <v>1</v>
      </c>
      <c r="U96" s="15"/>
      <c r="Z96" s="3">
        <f t="shared" si="5"/>
        <v>1</v>
      </c>
      <c r="AA96" s="3" t="str">
        <f t="shared" si="6"/>
        <v>U2-1;</v>
      </c>
    </row>
    <row r="97" spans="1:27" hidden="1">
      <c r="A97" s="9">
        <v>43565</v>
      </c>
      <c r="B97" s="3">
        <v>2131517624</v>
      </c>
      <c r="C97" s="3" t="s">
        <v>315</v>
      </c>
      <c r="D97" s="3" t="s">
        <v>316</v>
      </c>
      <c r="E97" s="3" t="s">
        <v>317</v>
      </c>
      <c r="F97" s="3" t="s">
        <v>316</v>
      </c>
      <c r="G97" s="27">
        <v>13922021124</v>
      </c>
      <c r="H97" s="2"/>
      <c r="I97" s="2" t="s">
        <v>318</v>
      </c>
      <c r="J97" s="4">
        <v>4</v>
      </c>
      <c r="K97" s="4">
        <v>4</v>
      </c>
      <c r="L97" s="4">
        <v>3</v>
      </c>
      <c r="M97" s="4">
        <v>3</v>
      </c>
      <c r="N97" s="4">
        <v>2</v>
      </c>
      <c r="O97" s="4">
        <v>2</v>
      </c>
      <c r="Q97" s="4">
        <v>2</v>
      </c>
      <c r="Z97" s="3">
        <f t="shared" si="5"/>
        <v>20</v>
      </c>
      <c r="AA97" s="3" t="str">
        <f t="shared" si="6"/>
        <v>U1-4;U2-4;U3-3;U4-3;U6-2;U7-2;U9-2;</v>
      </c>
    </row>
    <row r="98" spans="1:27" hidden="1">
      <c r="A98" s="9">
        <v>43565</v>
      </c>
      <c r="B98" s="3">
        <v>2284137792</v>
      </c>
      <c r="C98" s="3" t="s">
        <v>320</v>
      </c>
      <c r="D98" s="3" t="s">
        <v>321</v>
      </c>
      <c r="E98" s="3" t="s">
        <v>317</v>
      </c>
      <c r="F98" s="3" t="s">
        <v>321</v>
      </c>
      <c r="G98" s="27">
        <v>13599991255</v>
      </c>
      <c r="H98" s="2"/>
      <c r="I98" s="2" t="s">
        <v>319</v>
      </c>
      <c r="Q98" s="4">
        <v>2</v>
      </c>
      <c r="Z98" s="3">
        <f t="shared" si="5"/>
        <v>2</v>
      </c>
      <c r="AA98" s="3" t="str">
        <f t="shared" si="6"/>
        <v>U9-2;</v>
      </c>
    </row>
    <row r="99" spans="1:27" hidden="1">
      <c r="A99" s="9">
        <v>43565</v>
      </c>
      <c r="B99" s="3">
        <v>3549571430</v>
      </c>
      <c r="C99" s="3" t="s">
        <v>320</v>
      </c>
      <c r="D99" s="3" t="s">
        <v>324</v>
      </c>
      <c r="E99" s="3" t="s">
        <v>317</v>
      </c>
      <c r="F99" s="3" t="s">
        <v>323</v>
      </c>
      <c r="G99" s="27">
        <v>13599418013</v>
      </c>
      <c r="H99" s="2"/>
      <c r="I99" s="2" t="s">
        <v>322</v>
      </c>
      <c r="K99" s="4">
        <v>1</v>
      </c>
      <c r="Q99" s="4">
        <v>1</v>
      </c>
      <c r="Z99" s="3">
        <f t="shared" si="5"/>
        <v>2</v>
      </c>
      <c r="AA99" s="3" t="str">
        <f t="shared" si="6"/>
        <v>U2-1;U9-1;</v>
      </c>
    </row>
    <row r="100" spans="1:27" hidden="1">
      <c r="A100" s="9">
        <v>43566</v>
      </c>
      <c r="B100" s="3">
        <v>6501507476</v>
      </c>
      <c r="C100" s="3" t="s">
        <v>325</v>
      </c>
      <c r="D100" s="3" t="s">
        <v>326</v>
      </c>
      <c r="E100" s="3" t="s">
        <v>263</v>
      </c>
      <c r="F100" s="3" t="s">
        <v>326</v>
      </c>
      <c r="G100" s="27">
        <v>18851459259</v>
      </c>
      <c r="I100" s="3" t="s">
        <v>327</v>
      </c>
      <c r="R100" s="4">
        <v>1</v>
      </c>
      <c r="Z100" s="3">
        <f t="shared" si="5"/>
        <v>1</v>
      </c>
      <c r="AA100" s="3" t="str">
        <f t="shared" si="6"/>
        <v>U10-1;</v>
      </c>
    </row>
    <row r="101" spans="1:27" hidden="1">
      <c r="A101" s="9">
        <v>43566</v>
      </c>
      <c r="B101" s="3">
        <v>8140784212</v>
      </c>
      <c r="C101" s="3" t="s">
        <v>329</v>
      </c>
      <c r="D101" s="3" t="s">
        <v>330</v>
      </c>
      <c r="E101" s="3" t="s">
        <v>263</v>
      </c>
      <c r="F101" s="3" t="s">
        <v>330</v>
      </c>
      <c r="G101" s="27">
        <v>16643511516</v>
      </c>
      <c r="I101" s="3" t="s">
        <v>328</v>
      </c>
      <c r="P101" s="4">
        <v>1</v>
      </c>
      <c r="Z101" s="3">
        <f t="shared" si="5"/>
        <v>1</v>
      </c>
      <c r="AA101" s="3" t="str">
        <f t="shared" si="6"/>
        <v>U8-1;</v>
      </c>
    </row>
    <row r="102" spans="1:27" hidden="1">
      <c r="A102" s="9">
        <v>43566</v>
      </c>
      <c r="B102" s="3">
        <v>7743369148</v>
      </c>
      <c r="C102" s="3" t="s">
        <v>332</v>
      </c>
      <c r="D102" s="3" t="s">
        <v>312</v>
      </c>
      <c r="E102" s="3" t="s">
        <v>263</v>
      </c>
      <c r="F102" s="3" t="s">
        <v>333</v>
      </c>
      <c r="G102" s="27">
        <v>15826540213</v>
      </c>
      <c r="I102" s="3" t="s">
        <v>331</v>
      </c>
      <c r="K102" s="4">
        <v>2</v>
      </c>
      <c r="Z102" s="3">
        <f t="shared" si="5"/>
        <v>2</v>
      </c>
      <c r="AA102" s="3" t="str">
        <f t="shared" si="6"/>
        <v>U2-2;</v>
      </c>
    </row>
    <row r="103" spans="1:27" hidden="1">
      <c r="A103" s="9">
        <v>43566</v>
      </c>
      <c r="B103" s="3">
        <v>5853116363</v>
      </c>
      <c r="C103" s="3" t="s">
        <v>332</v>
      </c>
      <c r="D103" s="3" t="s">
        <v>312</v>
      </c>
      <c r="E103" s="3" t="s">
        <v>263</v>
      </c>
      <c r="F103" s="3" t="s">
        <v>335</v>
      </c>
      <c r="G103" s="27">
        <v>18576747520</v>
      </c>
      <c r="I103" s="3" t="s">
        <v>334</v>
      </c>
      <c r="K103" s="4">
        <v>1</v>
      </c>
      <c r="Z103" s="3">
        <f t="shared" si="5"/>
        <v>1</v>
      </c>
      <c r="AA103" s="3" t="str">
        <f t="shared" si="6"/>
        <v>U2-1;</v>
      </c>
    </row>
    <row r="104" spans="1:27" hidden="1">
      <c r="A104" s="9">
        <v>43566</v>
      </c>
      <c r="B104" s="3">
        <v>9380164142</v>
      </c>
      <c r="C104" s="3" t="s">
        <v>336</v>
      </c>
      <c r="D104" s="3" t="s">
        <v>337</v>
      </c>
      <c r="E104" s="3" t="s">
        <v>338</v>
      </c>
      <c r="F104" s="3" t="s">
        <v>337</v>
      </c>
      <c r="G104" s="27">
        <v>13605356612</v>
      </c>
      <c r="I104" s="3" t="s">
        <v>339</v>
      </c>
      <c r="J104" s="4">
        <v>2</v>
      </c>
      <c r="L104" s="4">
        <v>2</v>
      </c>
      <c r="Q104" s="4">
        <v>2</v>
      </c>
      <c r="Z104" s="3">
        <f t="shared" si="5"/>
        <v>6</v>
      </c>
      <c r="AA104" s="3" t="str">
        <f t="shared" si="6"/>
        <v>U1-2;U3-2;U9-2;</v>
      </c>
    </row>
    <row r="105" spans="1:27" hidden="1">
      <c r="A105" s="9">
        <v>43566</v>
      </c>
      <c r="B105" s="3">
        <v>9591639777</v>
      </c>
      <c r="C105" s="3" t="s">
        <v>325</v>
      </c>
      <c r="D105" s="3" t="s">
        <v>326</v>
      </c>
      <c r="E105" s="3" t="s">
        <v>263</v>
      </c>
      <c r="F105" s="3" t="s">
        <v>326</v>
      </c>
      <c r="G105" s="27">
        <v>18851459259</v>
      </c>
      <c r="I105" s="3" t="s">
        <v>327</v>
      </c>
      <c r="R105" s="4">
        <v>2</v>
      </c>
      <c r="Z105" s="3">
        <f t="shared" si="5"/>
        <v>2</v>
      </c>
      <c r="AA105" s="3" t="str">
        <f t="shared" si="6"/>
        <v>U10-2;</v>
      </c>
    </row>
    <row r="106" spans="1:27" hidden="1">
      <c r="A106" s="9">
        <v>43566</v>
      </c>
      <c r="B106" s="3">
        <v>2775266594</v>
      </c>
      <c r="C106" s="3" t="s">
        <v>340</v>
      </c>
      <c r="D106" s="3" t="s">
        <v>341</v>
      </c>
      <c r="E106" s="3" t="s">
        <v>342</v>
      </c>
      <c r="F106" s="3" t="s">
        <v>343</v>
      </c>
      <c r="G106" s="27">
        <v>15754056497</v>
      </c>
      <c r="I106" s="3" t="s">
        <v>344</v>
      </c>
      <c r="L106" s="4">
        <v>1</v>
      </c>
      <c r="Z106" s="3">
        <f t="shared" si="5"/>
        <v>1</v>
      </c>
      <c r="AA106" s="3" t="str">
        <f t="shared" si="6"/>
        <v>U3-1;</v>
      </c>
    </row>
    <row r="107" spans="1:27" hidden="1">
      <c r="A107" s="9">
        <v>43566</v>
      </c>
      <c r="B107" s="3">
        <v>7646733812</v>
      </c>
      <c r="C107" s="3" t="s">
        <v>340</v>
      </c>
      <c r="D107" s="3" t="s">
        <v>347</v>
      </c>
      <c r="E107" s="3" t="s">
        <v>345</v>
      </c>
      <c r="F107" s="3" t="s">
        <v>348</v>
      </c>
      <c r="G107" s="27">
        <v>15560191916</v>
      </c>
      <c r="H107" s="25">
        <v>4.1072719930420102E+17</v>
      </c>
      <c r="I107" s="3" t="s">
        <v>349</v>
      </c>
      <c r="U107" s="3" t="s">
        <v>346</v>
      </c>
      <c r="Z107" s="3">
        <f t="shared" si="5"/>
        <v>0</v>
      </c>
      <c r="AA107" s="3" t="str">
        <f t="shared" si="6"/>
        <v>2.2m*2m*7.5cm -1</v>
      </c>
    </row>
    <row r="108" spans="1:27" hidden="1">
      <c r="A108" s="9">
        <v>43566</v>
      </c>
      <c r="B108" s="3">
        <v>2627381828</v>
      </c>
      <c r="C108" s="3" t="s">
        <v>21</v>
      </c>
      <c r="D108" s="3" t="s">
        <v>86</v>
      </c>
      <c r="E108" s="3" t="s">
        <v>342</v>
      </c>
      <c r="F108" s="3" t="s">
        <v>350</v>
      </c>
      <c r="G108" s="27">
        <v>13726619990</v>
      </c>
      <c r="H108" s="3"/>
      <c r="I108" s="3" t="s">
        <v>351</v>
      </c>
      <c r="J108" s="4">
        <v>1</v>
      </c>
      <c r="Z108" s="3">
        <f t="shared" si="5"/>
        <v>1</v>
      </c>
      <c r="AA108" s="3" t="str">
        <f t="shared" si="6"/>
        <v>U1-1;</v>
      </c>
    </row>
    <row r="109" spans="1:27" hidden="1">
      <c r="A109" s="9">
        <v>43566</v>
      </c>
      <c r="B109" s="3">
        <v>4012534390</v>
      </c>
      <c r="C109" s="3" t="s">
        <v>340</v>
      </c>
      <c r="D109" s="3" t="s">
        <v>353</v>
      </c>
      <c r="E109" s="3" t="s">
        <v>263</v>
      </c>
      <c r="F109" s="3" t="s">
        <v>354</v>
      </c>
      <c r="G109" s="27">
        <v>18504231761</v>
      </c>
      <c r="H109" s="3"/>
      <c r="I109" s="3" t="s">
        <v>352</v>
      </c>
      <c r="Q109" s="4">
        <v>1</v>
      </c>
      <c r="Z109" s="3">
        <f t="shared" si="5"/>
        <v>1</v>
      </c>
      <c r="AA109" s="3" t="str">
        <f t="shared" si="6"/>
        <v>U9-1;</v>
      </c>
    </row>
    <row r="110" spans="1:27" hidden="1">
      <c r="A110" s="9">
        <v>43566</v>
      </c>
      <c r="B110" s="3">
        <v>6655989275</v>
      </c>
      <c r="C110" s="3" t="s">
        <v>332</v>
      </c>
      <c r="D110" s="3" t="s">
        <v>356</v>
      </c>
      <c r="E110" s="3" t="s">
        <v>263</v>
      </c>
      <c r="F110" s="3" t="s">
        <v>357</v>
      </c>
      <c r="G110" s="27">
        <v>13970767310</v>
      </c>
      <c r="H110" s="3"/>
      <c r="I110" s="3" t="s">
        <v>355</v>
      </c>
      <c r="K110" s="4">
        <v>2</v>
      </c>
      <c r="Z110" s="3">
        <f t="shared" si="5"/>
        <v>2</v>
      </c>
      <c r="AA110" s="3" t="str">
        <f t="shared" si="6"/>
        <v>U2-2;</v>
      </c>
    </row>
    <row r="111" spans="1:27" hidden="1">
      <c r="A111" s="9">
        <v>43566</v>
      </c>
      <c r="C111" s="3" t="s">
        <v>329</v>
      </c>
      <c r="D111" s="3" t="s">
        <v>200</v>
      </c>
      <c r="E111" s="3" t="s">
        <v>263</v>
      </c>
      <c r="F111" s="3" t="s">
        <v>200</v>
      </c>
      <c r="G111" s="27">
        <v>15989866517</v>
      </c>
      <c r="I111" s="3" t="s">
        <v>358</v>
      </c>
      <c r="Z111" s="3">
        <f t="shared" si="5"/>
        <v>0</v>
      </c>
      <c r="AA111" s="3" t="str">
        <f t="shared" si="6"/>
        <v/>
      </c>
    </row>
    <row r="112" spans="1:27" hidden="1">
      <c r="A112" s="9">
        <v>43566</v>
      </c>
      <c r="B112" s="3">
        <v>7282479012</v>
      </c>
      <c r="C112" s="3" t="s">
        <v>359</v>
      </c>
      <c r="D112" s="3" t="s">
        <v>360</v>
      </c>
      <c r="E112" s="3" t="s">
        <v>361</v>
      </c>
      <c r="F112" s="3" t="s">
        <v>360</v>
      </c>
      <c r="G112" s="27">
        <v>13863925900</v>
      </c>
      <c r="H112" s="3"/>
      <c r="I112" s="3" t="s">
        <v>362</v>
      </c>
      <c r="J112" s="4">
        <v>15</v>
      </c>
      <c r="K112" s="4">
        <v>15</v>
      </c>
      <c r="P112" s="4">
        <v>2</v>
      </c>
      <c r="R112" s="4">
        <v>2</v>
      </c>
      <c r="Z112" s="3">
        <f t="shared" si="5"/>
        <v>34</v>
      </c>
      <c r="AA112" s="3" t="str">
        <f t="shared" si="6"/>
        <v>U1-15;U2-15;U8-2;U10-2;</v>
      </c>
    </row>
    <row r="113" spans="1:27" hidden="1">
      <c r="A113" s="9">
        <v>43566</v>
      </c>
      <c r="B113" s="3">
        <v>3072884384</v>
      </c>
      <c r="C113" s="3" t="s">
        <v>39</v>
      </c>
      <c r="D113" s="3" t="s">
        <v>363</v>
      </c>
      <c r="E113" s="3" t="s">
        <v>361</v>
      </c>
      <c r="F113" s="3" t="s">
        <v>364</v>
      </c>
      <c r="G113" s="27">
        <v>13845075439</v>
      </c>
      <c r="H113" s="3"/>
      <c r="I113" s="3" t="s">
        <v>365</v>
      </c>
      <c r="K113" s="4">
        <v>1</v>
      </c>
      <c r="L113" s="4">
        <v>1</v>
      </c>
      <c r="Z113" s="3">
        <f t="shared" si="5"/>
        <v>2</v>
      </c>
      <c r="AA113" s="3" t="str">
        <f t="shared" si="6"/>
        <v>U2-1;U3-1;</v>
      </c>
    </row>
    <row r="114" spans="1:27">
      <c r="A114" s="9">
        <v>43567</v>
      </c>
      <c r="B114" s="3">
        <v>7553976470</v>
      </c>
      <c r="C114" s="3" t="s">
        <v>368</v>
      </c>
      <c r="D114" s="3" t="s">
        <v>366</v>
      </c>
      <c r="E114" s="3" t="s">
        <v>263</v>
      </c>
      <c r="F114" s="3" t="s">
        <v>366</v>
      </c>
      <c r="G114" s="27">
        <v>13707545003</v>
      </c>
      <c r="H114" s="3"/>
      <c r="I114" s="3" t="s">
        <v>367</v>
      </c>
      <c r="J114" s="4">
        <v>3</v>
      </c>
      <c r="K114" s="4">
        <v>3</v>
      </c>
      <c r="Q114" s="4">
        <v>6</v>
      </c>
      <c r="Z114" s="3">
        <f t="shared" si="5"/>
        <v>12</v>
      </c>
      <c r="AA114" s="3" t="str">
        <f t="shared" ref="AA114:AA141" si="7">IF(J114&gt;0,"U1-"&amp;J114&amp;";","")&amp;IF(K114&gt;0,"U2-"&amp;K114&amp;";","")&amp;IF(L114&gt;0,"U3-"&amp;L114&amp;";","")&amp;IF(M114&gt;0,"U4-"&amp;M114&amp;";","")&amp;IF(N114&gt;0,"U6-"&amp;N114&amp;";","")&amp;IF(O114&gt;0,"U7-"&amp;O114&amp;";","")&amp;IF(P114&gt;0,"U8-"&amp;P114&amp;";","")&amp;IF(Q114&gt;0,"U9-"&amp;Q114&amp;";","")&amp;IF(R114&gt;0,"U10-"&amp;R114&amp;";","")&amp;U114</f>
        <v>U1-3;U2-3;U9-6;</v>
      </c>
    </row>
    <row r="115" spans="1:27">
      <c r="A115" s="9">
        <v>43567</v>
      </c>
      <c r="B115" s="3">
        <v>7051383798</v>
      </c>
      <c r="C115" s="3" t="s">
        <v>368</v>
      </c>
      <c r="D115" s="3" t="s">
        <v>366</v>
      </c>
      <c r="E115" s="3" t="s">
        <v>263</v>
      </c>
      <c r="F115" s="3" t="s">
        <v>369</v>
      </c>
      <c r="G115" s="27">
        <v>13632369030</v>
      </c>
      <c r="H115" s="3"/>
      <c r="I115" s="3" t="s">
        <v>370</v>
      </c>
      <c r="J115" s="4">
        <v>10</v>
      </c>
      <c r="Z115" s="3">
        <f t="shared" si="5"/>
        <v>10</v>
      </c>
      <c r="AA115" s="3" t="str">
        <f t="shared" si="7"/>
        <v>U1-10;</v>
      </c>
    </row>
    <row r="116" spans="1:27">
      <c r="A116" s="9">
        <v>43567</v>
      </c>
      <c r="B116" s="3">
        <v>5872243640</v>
      </c>
      <c r="C116" s="3" t="s">
        <v>300</v>
      </c>
      <c r="D116" s="3" t="s">
        <v>371</v>
      </c>
      <c r="E116" s="3" t="s">
        <v>372</v>
      </c>
      <c r="F116" s="3" t="s">
        <v>373</v>
      </c>
      <c r="G116" s="27">
        <v>18857092661</v>
      </c>
      <c r="H116" s="3"/>
      <c r="I116" s="3" t="s">
        <v>374</v>
      </c>
      <c r="U116" s="3" t="s">
        <v>375</v>
      </c>
      <c r="Z116" s="3">
        <f t="shared" si="5"/>
        <v>0</v>
      </c>
      <c r="AA116" s="3" t="str">
        <f t="shared" si="7"/>
        <v>UK5-1</v>
      </c>
    </row>
    <row r="117" spans="1:27">
      <c r="A117" s="9">
        <v>43567</v>
      </c>
      <c r="B117" s="3">
        <v>6712352494</v>
      </c>
      <c r="C117" s="3" t="s">
        <v>300</v>
      </c>
      <c r="D117" s="3" t="s">
        <v>371</v>
      </c>
      <c r="E117" s="3" t="s">
        <v>372</v>
      </c>
      <c r="F117" s="3" t="s">
        <v>373</v>
      </c>
      <c r="G117" s="27">
        <v>18857092661</v>
      </c>
      <c r="H117" s="3"/>
      <c r="I117" s="3" t="s">
        <v>374</v>
      </c>
      <c r="J117" s="4">
        <v>1</v>
      </c>
      <c r="K117" s="4">
        <v>1</v>
      </c>
      <c r="Z117" s="3">
        <f t="shared" si="5"/>
        <v>2</v>
      </c>
      <c r="AA117" s="3" t="str">
        <f t="shared" si="7"/>
        <v>U1-1;U2-1;</v>
      </c>
    </row>
    <row r="118" spans="1:27">
      <c r="A118" s="9">
        <v>43567</v>
      </c>
      <c r="B118" s="3">
        <v>4744866621</v>
      </c>
      <c r="C118" s="3" t="s">
        <v>320</v>
      </c>
      <c r="D118" s="3" t="s">
        <v>377</v>
      </c>
      <c r="E118" s="3" t="s">
        <v>263</v>
      </c>
      <c r="F118" s="3" t="s">
        <v>378</v>
      </c>
      <c r="G118" s="27">
        <v>15824472588</v>
      </c>
      <c r="H118" s="3"/>
      <c r="I118" s="3" t="s">
        <v>376</v>
      </c>
      <c r="N118" s="4">
        <v>1</v>
      </c>
      <c r="Q118" s="4">
        <v>1</v>
      </c>
      <c r="Z118" s="3">
        <f t="shared" si="5"/>
        <v>2</v>
      </c>
      <c r="AA118" s="3" t="str">
        <f t="shared" si="7"/>
        <v>U6-1;U9-1;</v>
      </c>
    </row>
    <row r="119" spans="1:27">
      <c r="A119" s="9">
        <v>43567</v>
      </c>
      <c r="B119" s="3">
        <v>6196774038</v>
      </c>
      <c r="C119" s="3" t="s">
        <v>60</v>
      </c>
      <c r="D119" s="3" t="s">
        <v>221</v>
      </c>
      <c r="E119" s="3" t="s">
        <v>263</v>
      </c>
      <c r="F119" s="3" t="s">
        <v>380</v>
      </c>
      <c r="G119" s="27">
        <v>19919871250</v>
      </c>
      <c r="H119" s="3"/>
      <c r="I119" s="3" t="s">
        <v>381</v>
      </c>
      <c r="U119" s="3" t="s">
        <v>379</v>
      </c>
      <c r="Z119" s="3">
        <f t="shared" si="5"/>
        <v>0</v>
      </c>
      <c r="AA119" s="3" t="str">
        <f t="shared" si="7"/>
        <v>1.9m*0.95m*10cm -1</v>
      </c>
    </row>
    <row r="120" spans="1:27">
      <c r="A120" s="9">
        <v>43567</v>
      </c>
      <c r="B120" s="3">
        <v>1910232516</v>
      </c>
      <c r="C120" s="3" t="s">
        <v>382</v>
      </c>
      <c r="D120" s="3" t="s">
        <v>383</v>
      </c>
      <c r="E120" s="3" t="s">
        <v>384</v>
      </c>
      <c r="F120" s="3" t="s">
        <v>383</v>
      </c>
      <c r="G120" s="27">
        <v>13599991255</v>
      </c>
      <c r="H120" s="3"/>
      <c r="I120" s="3" t="s">
        <v>385</v>
      </c>
      <c r="J120" s="4">
        <v>2</v>
      </c>
      <c r="K120" s="4">
        <v>2</v>
      </c>
      <c r="Q120" s="4">
        <v>2</v>
      </c>
      <c r="Z120" s="3">
        <f t="shared" si="5"/>
        <v>6</v>
      </c>
      <c r="AA120" s="3" t="str">
        <f t="shared" si="7"/>
        <v>U1-2;U2-2;U9-2;</v>
      </c>
    </row>
    <row r="121" spans="1:27">
      <c r="A121" s="9">
        <v>43567</v>
      </c>
      <c r="B121" s="3">
        <v>7993441331</v>
      </c>
      <c r="C121" s="3" t="s">
        <v>382</v>
      </c>
      <c r="D121" s="3" t="s">
        <v>383</v>
      </c>
      <c r="E121" s="3" t="s">
        <v>384</v>
      </c>
      <c r="F121" s="26" t="s">
        <v>387</v>
      </c>
      <c r="G121" s="27">
        <v>13861367431</v>
      </c>
      <c r="I121" s="26" t="s">
        <v>386</v>
      </c>
      <c r="K121" s="4">
        <v>1</v>
      </c>
      <c r="Z121" s="3">
        <f t="shared" si="5"/>
        <v>1</v>
      </c>
      <c r="AA121" s="3" t="str">
        <f t="shared" si="7"/>
        <v>U2-1;</v>
      </c>
    </row>
    <row r="122" spans="1:27">
      <c r="A122" s="9">
        <v>43567</v>
      </c>
      <c r="B122" s="3">
        <v>6351110344</v>
      </c>
      <c r="C122" s="3" t="s">
        <v>320</v>
      </c>
      <c r="D122" s="3" t="s">
        <v>341</v>
      </c>
      <c r="E122" s="3" t="s">
        <v>263</v>
      </c>
      <c r="F122" s="3" t="s">
        <v>341</v>
      </c>
      <c r="G122" s="27">
        <v>18601239906</v>
      </c>
      <c r="H122" s="3"/>
      <c r="I122" s="3" t="s">
        <v>388</v>
      </c>
      <c r="J122" s="4">
        <v>2</v>
      </c>
      <c r="K122" s="4">
        <v>2</v>
      </c>
      <c r="L122" s="4">
        <v>1</v>
      </c>
      <c r="M122" s="4">
        <v>1</v>
      </c>
      <c r="O122" s="4">
        <v>1</v>
      </c>
      <c r="P122" s="4">
        <v>1</v>
      </c>
      <c r="Q122" s="4">
        <v>1</v>
      </c>
      <c r="R122" s="4">
        <v>1</v>
      </c>
      <c r="Z122" s="3">
        <f t="shared" si="5"/>
        <v>10</v>
      </c>
      <c r="AA122" s="3" t="str">
        <f t="shared" si="7"/>
        <v>U1-2;U2-2;U3-1;U4-1;U7-1;U8-1;U9-1;U10-1;</v>
      </c>
    </row>
    <row r="123" spans="1:27">
      <c r="A123" s="9">
        <v>43567</v>
      </c>
      <c r="B123" s="3">
        <v>7550394187</v>
      </c>
      <c r="C123" s="3" t="s">
        <v>60</v>
      </c>
      <c r="D123" s="3" t="s">
        <v>301</v>
      </c>
      <c r="E123" s="3" t="s">
        <v>263</v>
      </c>
      <c r="F123" s="3" t="s">
        <v>389</v>
      </c>
      <c r="G123" s="27">
        <v>15041139822</v>
      </c>
      <c r="H123" s="3"/>
      <c r="I123" s="3" t="s">
        <v>390</v>
      </c>
      <c r="P123" s="4">
        <v>1</v>
      </c>
      <c r="Z123" s="3">
        <f t="shared" si="5"/>
        <v>1</v>
      </c>
      <c r="AA123" s="3" t="str">
        <f t="shared" si="7"/>
        <v>U8-1;</v>
      </c>
    </row>
    <row r="124" spans="1:27">
      <c r="A124" s="9">
        <v>43567</v>
      </c>
      <c r="B124" s="3">
        <v>5230057315</v>
      </c>
      <c r="C124" s="3" t="s">
        <v>60</v>
      </c>
      <c r="D124" s="3" t="s">
        <v>391</v>
      </c>
      <c r="E124" s="3" t="s">
        <v>403</v>
      </c>
      <c r="F124" s="3" t="s">
        <v>393</v>
      </c>
      <c r="G124" s="27">
        <v>13724989834</v>
      </c>
      <c r="H124" s="3"/>
      <c r="I124" s="3" t="s">
        <v>394</v>
      </c>
      <c r="U124" s="3" t="s">
        <v>392</v>
      </c>
      <c r="Z124" s="3">
        <f t="shared" si="5"/>
        <v>0</v>
      </c>
      <c r="AA124" s="3" t="str">
        <f t="shared" si="7"/>
        <v>us10-1</v>
      </c>
    </row>
    <row r="125" spans="1:27">
      <c r="A125" s="9">
        <v>43567</v>
      </c>
      <c r="B125" s="3">
        <v>8866697705</v>
      </c>
      <c r="C125" s="3" t="s">
        <v>60</v>
      </c>
      <c r="D125" s="3" t="s">
        <v>391</v>
      </c>
      <c r="E125" s="3" t="s">
        <v>403</v>
      </c>
      <c r="F125" s="3" t="s">
        <v>393</v>
      </c>
      <c r="G125" s="27">
        <v>13724989834</v>
      </c>
      <c r="H125" s="3"/>
      <c r="I125" s="3" t="s">
        <v>394</v>
      </c>
      <c r="K125" s="4">
        <v>1</v>
      </c>
      <c r="L125" s="4">
        <v>1</v>
      </c>
      <c r="Z125" s="3">
        <f t="shared" si="5"/>
        <v>2</v>
      </c>
      <c r="AA125" s="3" t="str">
        <f t="shared" si="7"/>
        <v>U2-1;U3-1;</v>
      </c>
    </row>
    <row r="126" spans="1:27">
      <c r="A126" s="9">
        <v>43567</v>
      </c>
      <c r="B126" s="3">
        <v>1320826244</v>
      </c>
      <c r="C126" s="3" t="s">
        <v>320</v>
      </c>
      <c r="D126" s="3" t="s">
        <v>395</v>
      </c>
      <c r="E126" s="3" t="s">
        <v>263</v>
      </c>
      <c r="F126" s="3" t="s">
        <v>396</v>
      </c>
      <c r="G126" s="27">
        <v>13887509992</v>
      </c>
      <c r="H126" s="3"/>
      <c r="I126" s="3" t="s">
        <v>397</v>
      </c>
      <c r="U126" s="3" t="s">
        <v>400</v>
      </c>
      <c r="Z126" s="3">
        <f t="shared" si="5"/>
        <v>0</v>
      </c>
      <c r="AA126" s="3" t="str">
        <f t="shared" si="7"/>
        <v>UK10-1</v>
      </c>
    </row>
    <row r="127" spans="1:27">
      <c r="A127" s="9">
        <v>43567</v>
      </c>
      <c r="B127" s="3">
        <v>8534671745</v>
      </c>
      <c r="C127" s="3" t="s">
        <v>320</v>
      </c>
      <c r="D127" s="3" t="s">
        <v>395</v>
      </c>
      <c r="E127" s="3" t="s">
        <v>263</v>
      </c>
      <c r="F127" s="3" t="s">
        <v>398</v>
      </c>
      <c r="G127" s="27">
        <v>13887509493</v>
      </c>
      <c r="H127" s="3"/>
      <c r="I127" s="3" t="s">
        <v>399</v>
      </c>
      <c r="J127" s="4">
        <v>2</v>
      </c>
      <c r="K127" s="4">
        <v>2</v>
      </c>
      <c r="P127" s="4">
        <v>3</v>
      </c>
      <c r="Q127" s="4">
        <v>3</v>
      </c>
      <c r="R127" s="4">
        <v>1</v>
      </c>
      <c r="Z127" s="3">
        <f t="shared" si="5"/>
        <v>11</v>
      </c>
      <c r="AA127" s="3" t="str">
        <f t="shared" si="7"/>
        <v>U1-2;U2-2;U8-3;U9-3;U10-1;</v>
      </c>
    </row>
    <row r="128" spans="1:27">
      <c r="A128" s="9">
        <v>43567</v>
      </c>
      <c r="B128" s="3">
        <v>9612768646</v>
      </c>
      <c r="C128" s="3" t="s">
        <v>320</v>
      </c>
      <c r="D128" s="3" t="s">
        <v>395</v>
      </c>
      <c r="E128" s="3" t="s">
        <v>263</v>
      </c>
      <c r="F128" s="3" t="s">
        <v>401</v>
      </c>
      <c r="G128" s="27">
        <v>13887509493</v>
      </c>
      <c r="H128" s="3"/>
      <c r="I128" s="3" t="s">
        <v>399</v>
      </c>
      <c r="K128" s="4">
        <v>1</v>
      </c>
      <c r="Z128" s="3">
        <f t="shared" si="5"/>
        <v>1</v>
      </c>
      <c r="AA128" s="3" t="str">
        <f t="shared" si="7"/>
        <v>U2-1;</v>
      </c>
    </row>
    <row r="129" spans="1:27">
      <c r="A129" s="9">
        <v>43567</v>
      </c>
      <c r="B129" s="3">
        <v>1870477775</v>
      </c>
      <c r="C129" s="3" t="s">
        <v>320</v>
      </c>
      <c r="D129" s="3" t="s">
        <v>395</v>
      </c>
      <c r="E129" s="3" t="s">
        <v>263</v>
      </c>
      <c r="F129" s="3" t="s">
        <v>395</v>
      </c>
      <c r="G129" s="27">
        <v>15087725235</v>
      </c>
      <c r="H129" s="3"/>
      <c r="I129" s="3" t="s">
        <v>402</v>
      </c>
      <c r="K129" s="4">
        <v>1</v>
      </c>
      <c r="Z129" s="3">
        <f t="shared" si="5"/>
        <v>1</v>
      </c>
      <c r="AA129" s="3" t="str">
        <f t="shared" si="7"/>
        <v>U2-1;</v>
      </c>
    </row>
    <row r="130" spans="1:27">
      <c r="A130" s="9">
        <v>43568</v>
      </c>
      <c r="B130" s="3">
        <v>5518057869</v>
      </c>
      <c r="C130" s="3" t="s">
        <v>300</v>
      </c>
      <c r="D130" s="3" t="s">
        <v>404</v>
      </c>
      <c r="E130" s="3" t="s">
        <v>342</v>
      </c>
      <c r="F130" s="3" t="s">
        <v>405</v>
      </c>
      <c r="G130" s="27">
        <v>15207962454</v>
      </c>
      <c r="H130" s="3"/>
      <c r="I130" s="3" t="s">
        <v>406</v>
      </c>
      <c r="J130" s="4">
        <v>1</v>
      </c>
      <c r="Z130" s="3">
        <f t="shared" si="5"/>
        <v>1</v>
      </c>
      <c r="AA130" s="3" t="str">
        <f t="shared" si="7"/>
        <v>U1-1;</v>
      </c>
    </row>
    <row r="131" spans="1:27">
      <c r="A131" s="9">
        <v>43568</v>
      </c>
      <c r="B131" s="3">
        <v>6253782426</v>
      </c>
      <c r="C131" s="3" t="s">
        <v>21</v>
      </c>
      <c r="D131" s="3" t="s">
        <v>407</v>
      </c>
      <c r="E131" s="3" t="s">
        <v>342</v>
      </c>
      <c r="F131" s="3" t="s">
        <v>408</v>
      </c>
      <c r="G131" s="27">
        <v>13704112003</v>
      </c>
      <c r="H131" s="3"/>
      <c r="I131" s="3" t="s">
        <v>409</v>
      </c>
      <c r="J131" s="4">
        <v>4</v>
      </c>
      <c r="P131" s="4">
        <v>4</v>
      </c>
      <c r="R131" s="4">
        <v>2</v>
      </c>
      <c r="Z131" s="3">
        <f t="shared" ref="Z131:Z163" si="8">SUM(J131:R131)</f>
        <v>10</v>
      </c>
      <c r="AA131" s="3" t="str">
        <f t="shared" si="7"/>
        <v>U1-4;U8-4;U10-2;</v>
      </c>
    </row>
    <row r="132" spans="1:27">
      <c r="A132" s="9">
        <v>43568</v>
      </c>
      <c r="B132" s="3">
        <v>2425488417</v>
      </c>
      <c r="C132" s="3" t="s">
        <v>21</v>
      </c>
      <c r="D132" s="3" t="s">
        <v>411</v>
      </c>
      <c r="E132" s="3" t="s">
        <v>412</v>
      </c>
      <c r="F132" s="3" t="s">
        <v>411</v>
      </c>
      <c r="G132" s="27">
        <v>13489063369</v>
      </c>
      <c r="I132" s="3" t="s">
        <v>410</v>
      </c>
      <c r="J132" s="4">
        <v>5</v>
      </c>
      <c r="N132" s="4">
        <v>2</v>
      </c>
      <c r="O132" s="4">
        <v>1</v>
      </c>
      <c r="Q132" s="4">
        <v>2</v>
      </c>
      <c r="Z132" s="3">
        <f t="shared" si="8"/>
        <v>10</v>
      </c>
      <c r="AA132" s="3" t="str">
        <f t="shared" si="7"/>
        <v>U1-5;U6-2;U7-1;U9-2;</v>
      </c>
    </row>
    <row r="133" spans="1:27">
      <c r="A133" s="9">
        <v>43568</v>
      </c>
      <c r="B133" s="3">
        <v>8721391930</v>
      </c>
      <c r="C133" s="3" t="s">
        <v>413</v>
      </c>
      <c r="D133" s="3" t="s">
        <v>414</v>
      </c>
      <c r="E133" s="3" t="s">
        <v>415</v>
      </c>
      <c r="F133" s="3" t="s">
        <v>414</v>
      </c>
      <c r="G133" s="27">
        <v>13177777058</v>
      </c>
      <c r="I133" s="3" t="s">
        <v>416</v>
      </c>
      <c r="J133" s="4">
        <v>3</v>
      </c>
      <c r="K133" s="4">
        <v>7</v>
      </c>
      <c r="Z133" s="3">
        <f t="shared" si="8"/>
        <v>10</v>
      </c>
      <c r="AA133" s="3" t="str">
        <f t="shared" si="7"/>
        <v>U1-3;U2-7;</v>
      </c>
    </row>
    <row r="134" spans="1:27">
      <c r="A134" s="9">
        <v>43568</v>
      </c>
      <c r="B134" s="3">
        <v>4669556656</v>
      </c>
      <c r="C134" s="3" t="s">
        <v>329</v>
      </c>
      <c r="D134" s="3" t="s">
        <v>418</v>
      </c>
      <c r="E134" s="3" t="s">
        <v>263</v>
      </c>
      <c r="F134" s="3" t="s">
        <v>419</v>
      </c>
      <c r="G134" s="27">
        <v>13823297981</v>
      </c>
      <c r="I134" s="3" t="s">
        <v>417</v>
      </c>
      <c r="J134" s="4">
        <v>1</v>
      </c>
      <c r="K134" s="4">
        <v>1</v>
      </c>
      <c r="Z134" s="3">
        <f t="shared" si="8"/>
        <v>2</v>
      </c>
      <c r="AA134" s="3" t="str">
        <f t="shared" si="7"/>
        <v>U1-1;U2-1;</v>
      </c>
    </row>
    <row r="135" spans="1:27">
      <c r="A135" s="9">
        <v>43568</v>
      </c>
      <c r="B135" s="3">
        <v>4966181433</v>
      </c>
      <c r="C135" s="3" t="s">
        <v>21</v>
      </c>
      <c r="D135" s="3" t="s">
        <v>86</v>
      </c>
      <c r="E135" s="3" t="s">
        <v>263</v>
      </c>
      <c r="F135" s="3" t="s">
        <v>420</v>
      </c>
      <c r="G135" s="27">
        <v>13833511795</v>
      </c>
      <c r="I135" s="3" t="s">
        <v>421</v>
      </c>
      <c r="J135" s="4">
        <v>1</v>
      </c>
      <c r="Z135" s="3">
        <f t="shared" si="8"/>
        <v>1</v>
      </c>
      <c r="AA135" s="3" t="str">
        <f t="shared" si="7"/>
        <v>U1-1;</v>
      </c>
    </row>
    <row r="136" spans="1:27">
      <c r="A136" s="9">
        <v>43570</v>
      </c>
      <c r="B136" s="3">
        <v>4549525128</v>
      </c>
      <c r="C136" s="3" t="s">
        <v>21</v>
      </c>
      <c r="D136" s="3" t="s">
        <v>422</v>
      </c>
      <c r="E136" s="3" t="s">
        <v>263</v>
      </c>
      <c r="F136" s="3" t="s">
        <v>423</v>
      </c>
      <c r="G136" s="27">
        <v>13853837300</v>
      </c>
      <c r="H136" s="3"/>
      <c r="I136" s="3" t="s">
        <v>424</v>
      </c>
      <c r="N136" s="4">
        <v>1</v>
      </c>
      <c r="Z136" s="3">
        <f t="shared" si="8"/>
        <v>1</v>
      </c>
      <c r="AA136" s="3" t="str">
        <f t="shared" si="7"/>
        <v>U6-1;</v>
      </c>
    </row>
    <row r="137" spans="1:27">
      <c r="A137" s="9">
        <v>43570</v>
      </c>
      <c r="B137" s="3">
        <v>3804184069</v>
      </c>
      <c r="C137" s="3" t="s">
        <v>329</v>
      </c>
      <c r="D137" s="3" t="s">
        <v>425</v>
      </c>
      <c r="E137" s="3" t="s">
        <v>263</v>
      </c>
      <c r="F137" s="3" t="s">
        <v>425</v>
      </c>
      <c r="G137" s="27">
        <v>18935930373</v>
      </c>
      <c r="I137" s="3" t="s">
        <v>426</v>
      </c>
      <c r="K137" s="4">
        <v>2</v>
      </c>
      <c r="Z137" s="3">
        <f t="shared" si="8"/>
        <v>2</v>
      </c>
      <c r="AA137" s="3" t="str">
        <f t="shared" si="7"/>
        <v>U2-2;</v>
      </c>
    </row>
    <row r="138" spans="1:27">
      <c r="A138" s="9">
        <v>43570</v>
      </c>
      <c r="B138" s="3">
        <v>8600980828</v>
      </c>
      <c r="C138" s="3" t="s">
        <v>320</v>
      </c>
      <c r="D138" s="3" t="s">
        <v>109</v>
      </c>
      <c r="E138" s="3" t="s">
        <v>263</v>
      </c>
      <c r="F138" s="3" t="s">
        <v>427</v>
      </c>
      <c r="G138" s="27">
        <v>13720826093</v>
      </c>
      <c r="I138" s="3" t="s">
        <v>428</v>
      </c>
      <c r="K138" s="4">
        <v>2</v>
      </c>
      <c r="L138" s="4">
        <v>1</v>
      </c>
      <c r="M138" s="4">
        <v>1</v>
      </c>
      <c r="N138" s="4">
        <v>2</v>
      </c>
      <c r="Q138" s="4">
        <v>4</v>
      </c>
      <c r="Z138" s="3">
        <f t="shared" si="8"/>
        <v>10</v>
      </c>
      <c r="AA138" s="3" t="str">
        <f t="shared" si="7"/>
        <v>U2-2;U3-1;U4-1;U6-2;U9-4;</v>
      </c>
    </row>
    <row r="139" spans="1:27">
      <c r="A139" s="9">
        <v>43570</v>
      </c>
      <c r="B139" s="3">
        <v>3371005146</v>
      </c>
      <c r="C139" s="3" t="s">
        <v>336</v>
      </c>
      <c r="D139" s="3" t="s">
        <v>430</v>
      </c>
      <c r="E139" s="3" t="s">
        <v>431</v>
      </c>
      <c r="F139" s="3" t="s">
        <v>430</v>
      </c>
      <c r="G139" s="27">
        <v>18785617866</v>
      </c>
      <c r="I139" s="3" t="s">
        <v>429</v>
      </c>
      <c r="J139" s="4">
        <v>1</v>
      </c>
      <c r="K139" s="4">
        <v>5</v>
      </c>
      <c r="L139" s="4">
        <v>1</v>
      </c>
      <c r="Z139" s="3">
        <f t="shared" si="8"/>
        <v>7</v>
      </c>
      <c r="AA139" s="3" t="str">
        <f t="shared" si="7"/>
        <v>U1-1;U2-5;U3-1;</v>
      </c>
    </row>
    <row r="140" spans="1:27">
      <c r="A140" s="9">
        <v>43570</v>
      </c>
      <c r="B140" s="3">
        <v>8952323986</v>
      </c>
      <c r="C140" s="3" t="s">
        <v>320</v>
      </c>
      <c r="D140" s="3" t="s">
        <v>432</v>
      </c>
      <c r="E140" s="3" t="s">
        <v>431</v>
      </c>
      <c r="F140" s="3" t="s">
        <v>432</v>
      </c>
      <c r="G140" s="27">
        <v>13489063369</v>
      </c>
      <c r="I140" s="3" t="s">
        <v>433</v>
      </c>
      <c r="Q140" s="4">
        <v>2</v>
      </c>
      <c r="Z140" s="3">
        <f t="shared" si="8"/>
        <v>2</v>
      </c>
      <c r="AA140" s="3" t="str">
        <f t="shared" si="7"/>
        <v>U9-2;</v>
      </c>
    </row>
    <row r="141" spans="1:27">
      <c r="A141" s="9">
        <v>43570</v>
      </c>
      <c r="B141" s="3">
        <v>7832841837</v>
      </c>
      <c r="C141" s="3" t="s">
        <v>320</v>
      </c>
      <c r="D141" s="3" t="s">
        <v>435</v>
      </c>
      <c r="E141" s="3" t="s">
        <v>436</v>
      </c>
      <c r="F141" s="3" t="s">
        <v>437</v>
      </c>
      <c r="G141" s="27">
        <v>18059995758</v>
      </c>
      <c r="I141" s="3" t="s">
        <v>434</v>
      </c>
      <c r="K141" s="4">
        <v>1</v>
      </c>
      <c r="Z141" s="3">
        <f t="shared" si="8"/>
        <v>1</v>
      </c>
      <c r="AA141" s="3" t="str">
        <f t="shared" si="7"/>
        <v>U2-1;</v>
      </c>
    </row>
    <row r="142" spans="1:27">
      <c r="A142" s="9">
        <v>43570</v>
      </c>
      <c r="B142" s="3">
        <v>4601104020</v>
      </c>
      <c r="C142" s="3" t="s">
        <v>329</v>
      </c>
      <c r="D142" s="3" t="s">
        <v>438</v>
      </c>
      <c r="E142" s="3" t="s">
        <v>263</v>
      </c>
      <c r="F142" s="3" t="s">
        <v>438</v>
      </c>
      <c r="G142" s="27">
        <v>13952359816</v>
      </c>
      <c r="H142" s="3"/>
      <c r="I142" s="3" t="s">
        <v>439</v>
      </c>
      <c r="K142" s="4">
        <v>7</v>
      </c>
      <c r="Z142" s="3">
        <f t="shared" si="8"/>
        <v>7</v>
      </c>
      <c r="AA142" s="3" t="str">
        <f t="shared" ref="AA142:AA205" si="9">IF(J142&gt;0,"U1-"&amp;J142&amp;";","")&amp;IF(K142&gt;0,"U2-"&amp;K142&amp;";","")&amp;IF(L142&gt;0,"U3-"&amp;L142&amp;";","")&amp;IF(M142&gt;0,"U4-"&amp;M142&amp;";","")&amp;IF(N142&gt;0,"U6-"&amp;N142&amp;";","")&amp;IF(O142&gt;0,"U7-"&amp;O142&amp;";","")&amp;IF(P142&gt;0,"U8-"&amp;P142&amp;";","")&amp;IF(Q142&gt;0,"U9-"&amp;Q142&amp;";","")&amp;IF(R142&gt;0,"U10-"&amp;R142&amp;";","")&amp;U142</f>
        <v>U2-7;</v>
      </c>
    </row>
    <row r="143" spans="1:27">
      <c r="A143" s="9">
        <v>43571</v>
      </c>
      <c r="B143" s="3">
        <v>7279714923</v>
      </c>
      <c r="C143" s="3" t="s">
        <v>440</v>
      </c>
      <c r="D143" s="3" t="s">
        <v>441</v>
      </c>
      <c r="E143" s="3" t="s">
        <v>263</v>
      </c>
      <c r="F143" s="3" t="s">
        <v>442</v>
      </c>
      <c r="G143" s="27">
        <v>13801005328</v>
      </c>
      <c r="I143" s="3" t="s">
        <v>443</v>
      </c>
      <c r="K143" s="4">
        <v>2</v>
      </c>
      <c r="Z143" s="3">
        <f t="shared" si="8"/>
        <v>2</v>
      </c>
      <c r="AA143" s="3" t="str">
        <f t="shared" si="9"/>
        <v>U2-2;</v>
      </c>
    </row>
    <row r="144" spans="1:27">
      <c r="A144" s="9">
        <v>43571</v>
      </c>
      <c r="B144" s="3">
        <v>1502529857</v>
      </c>
      <c r="C144" s="3" t="s">
        <v>320</v>
      </c>
      <c r="D144" s="3" t="s">
        <v>395</v>
      </c>
      <c r="E144" s="3" t="s">
        <v>263</v>
      </c>
      <c r="F144" s="3" t="s">
        <v>445</v>
      </c>
      <c r="G144" s="27">
        <v>15394995062</v>
      </c>
      <c r="I144" s="3" t="s">
        <v>444</v>
      </c>
      <c r="Q144" s="4">
        <v>1</v>
      </c>
      <c r="Z144" s="3">
        <f t="shared" si="8"/>
        <v>1</v>
      </c>
      <c r="AA144" s="3" t="str">
        <f t="shared" si="9"/>
        <v>U9-1;</v>
      </c>
    </row>
    <row r="145" spans="1:27">
      <c r="A145" s="9">
        <v>43571</v>
      </c>
      <c r="B145" s="3">
        <v>5482249547</v>
      </c>
      <c r="C145" s="3" t="s">
        <v>440</v>
      </c>
      <c r="D145" s="3" t="s">
        <v>441</v>
      </c>
      <c r="E145" s="3" t="s">
        <v>263</v>
      </c>
      <c r="F145" s="3" t="s">
        <v>448</v>
      </c>
      <c r="G145" s="27" t="s">
        <v>446</v>
      </c>
      <c r="I145" s="3" t="s">
        <v>447</v>
      </c>
      <c r="K145" s="4">
        <v>1</v>
      </c>
      <c r="R145" s="4">
        <v>1</v>
      </c>
      <c r="Z145" s="3">
        <f t="shared" si="8"/>
        <v>2</v>
      </c>
      <c r="AA145" s="3" t="str">
        <f t="shared" si="9"/>
        <v>U2-1;U10-1;</v>
      </c>
    </row>
    <row r="146" spans="1:27">
      <c r="A146" s="9">
        <v>43571</v>
      </c>
      <c r="B146" s="3">
        <v>6859068743</v>
      </c>
      <c r="C146" s="3" t="s">
        <v>329</v>
      </c>
      <c r="D146" s="3" t="s">
        <v>438</v>
      </c>
      <c r="E146" s="3" t="s">
        <v>263</v>
      </c>
      <c r="F146" s="3" t="s">
        <v>438</v>
      </c>
      <c r="G146" s="27">
        <v>13952359816</v>
      </c>
      <c r="H146" s="3"/>
      <c r="I146" s="3" t="s">
        <v>439</v>
      </c>
      <c r="Q146" s="4">
        <v>3</v>
      </c>
      <c r="Z146" s="3">
        <f t="shared" si="8"/>
        <v>3</v>
      </c>
      <c r="AA146" s="3" t="str">
        <f t="shared" si="9"/>
        <v>U9-3;</v>
      </c>
    </row>
    <row r="147" spans="1:27">
      <c r="A147" s="9">
        <v>43571</v>
      </c>
      <c r="B147" s="3">
        <v>4015860934</v>
      </c>
      <c r="C147" s="3" t="s">
        <v>60</v>
      </c>
      <c r="D147" s="3" t="s">
        <v>221</v>
      </c>
      <c r="E147" s="3" t="s">
        <v>263</v>
      </c>
      <c r="F147" s="3" t="s">
        <v>449</v>
      </c>
      <c r="G147" s="27">
        <v>15947209615</v>
      </c>
      <c r="I147" s="3" t="s">
        <v>450</v>
      </c>
      <c r="J147" s="4">
        <v>1</v>
      </c>
      <c r="Z147" s="3">
        <f t="shared" si="8"/>
        <v>1</v>
      </c>
      <c r="AA147" s="3" t="str">
        <f t="shared" si="9"/>
        <v>U1-1;</v>
      </c>
    </row>
    <row r="148" spans="1:27">
      <c r="A148" s="9">
        <v>43571</v>
      </c>
      <c r="B148" s="3">
        <v>4992766475</v>
      </c>
      <c r="C148" s="3" t="s">
        <v>452</v>
      </c>
      <c r="D148" s="3" t="s">
        <v>453</v>
      </c>
      <c r="E148" s="3" t="s">
        <v>454</v>
      </c>
      <c r="F148" s="3" t="s">
        <v>455</v>
      </c>
      <c r="G148" s="27">
        <v>13543660929</v>
      </c>
      <c r="I148" s="3" t="s">
        <v>451</v>
      </c>
      <c r="J148" s="4">
        <v>1</v>
      </c>
      <c r="L148" s="4">
        <v>2</v>
      </c>
      <c r="Q148" s="4">
        <v>1</v>
      </c>
      <c r="Z148" s="3">
        <f t="shared" si="8"/>
        <v>4</v>
      </c>
      <c r="AA148" s="3" t="str">
        <f t="shared" si="9"/>
        <v>U1-1;U3-2;U9-1;</v>
      </c>
    </row>
    <row r="149" spans="1:27">
      <c r="A149" s="9">
        <v>43571</v>
      </c>
      <c r="B149" s="3">
        <v>5738025845</v>
      </c>
      <c r="C149" s="3" t="s">
        <v>21</v>
      </c>
      <c r="D149" s="3" t="s">
        <v>57</v>
      </c>
      <c r="E149" s="3" t="s">
        <v>454</v>
      </c>
      <c r="F149" s="3" t="s">
        <v>456</v>
      </c>
      <c r="G149" s="27">
        <v>13977228265</v>
      </c>
      <c r="I149" s="3" t="s">
        <v>457</v>
      </c>
      <c r="L149" s="4">
        <v>1</v>
      </c>
      <c r="Z149" s="3">
        <f t="shared" si="8"/>
        <v>1</v>
      </c>
      <c r="AA149" s="3" t="str">
        <f t="shared" si="9"/>
        <v>U3-1;</v>
      </c>
    </row>
    <row r="150" spans="1:27">
      <c r="A150" s="9">
        <v>43571</v>
      </c>
      <c r="B150" s="3">
        <v>9389601533</v>
      </c>
      <c r="C150" s="3" t="s">
        <v>50</v>
      </c>
      <c r="D150" s="3" t="s">
        <v>51</v>
      </c>
      <c r="E150" s="3" t="s">
        <v>263</v>
      </c>
      <c r="F150" s="3" t="s">
        <v>458</v>
      </c>
      <c r="G150" s="27">
        <v>18903533066</v>
      </c>
      <c r="I150" s="3" t="s">
        <v>459</v>
      </c>
      <c r="K150" s="4">
        <v>2</v>
      </c>
      <c r="P150" s="4">
        <v>1</v>
      </c>
      <c r="Z150" s="3">
        <f t="shared" si="8"/>
        <v>3</v>
      </c>
      <c r="AA150" s="3" t="str">
        <f t="shared" si="9"/>
        <v>U2-2;U8-1;</v>
      </c>
    </row>
    <row r="151" spans="1:27">
      <c r="A151" s="9">
        <v>43571</v>
      </c>
      <c r="B151" s="3">
        <v>2625906454</v>
      </c>
      <c r="C151" s="3" t="s">
        <v>50</v>
      </c>
      <c r="D151" s="3" t="s">
        <v>51</v>
      </c>
      <c r="E151" s="3" t="s">
        <v>263</v>
      </c>
      <c r="F151" s="3" t="s">
        <v>458</v>
      </c>
      <c r="G151" s="27">
        <v>18903533066</v>
      </c>
      <c r="I151" s="3" t="s">
        <v>459</v>
      </c>
      <c r="U151" s="3" t="s">
        <v>460</v>
      </c>
      <c r="Z151" s="3">
        <f t="shared" si="8"/>
        <v>0</v>
      </c>
      <c r="AA151" s="3" t="str">
        <f t="shared" si="9"/>
        <v>UK10 -1</v>
      </c>
    </row>
    <row r="152" spans="1:27">
      <c r="A152" s="9">
        <v>43572</v>
      </c>
      <c r="B152" s="3">
        <v>2249881587</v>
      </c>
      <c r="C152" s="3" t="s">
        <v>462</v>
      </c>
      <c r="D152" s="3" t="s">
        <v>463</v>
      </c>
      <c r="E152" s="3" t="s">
        <v>464</v>
      </c>
      <c r="F152" s="3" t="s">
        <v>465</v>
      </c>
      <c r="G152" s="27">
        <v>19939480255</v>
      </c>
      <c r="I152" s="3" t="s">
        <v>461</v>
      </c>
      <c r="J152" s="4">
        <v>1</v>
      </c>
      <c r="Z152" s="3">
        <f t="shared" si="8"/>
        <v>1</v>
      </c>
      <c r="AA152" s="3" t="str">
        <f t="shared" si="9"/>
        <v>U1-1;</v>
      </c>
    </row>
    <row r="153" spans="1:27">
      <c r="A153" s="9">
        <v>43572</v>
      </c>
      <c r="B153" s="3">
        <v>5756570549</v>
      </c>
      <c r="C153" s="3" t="s">
        <v>21</v>
      </c>
      <c r="D153" s="3" t="s">
        <v>366</v>
      </c>
      <c r="E153" s="3" t="s">
        <v>464</v>
      </c>
      <c r="F153" s="3" t="s">
        <v>466</v>
      </c>
      <c r="G153" s="27">
        <v>13794400047</v>
      </c>
      <c r="I153" s="3" t="s">
        <v>467</v>
      </c>
      <c r="U153" s="3" t="s">
        <v>468</v>
      </c>
      <c r="Z153" s="3">
        <f t="shared" si="8"/>
        <v>0</v>
      </c>
      <c r="AA153" s="3" t="str">
        <f t="shared" si="9"/>
        <v>UK10 -1</v>
      </c>
    </row>
    <row r="154" spans="1:27">
      <c r="A154" s="9">
        <v>43572</v>
      </c>
      <c r="B154" s="3">
        <v>5954052603</v>
      </c>
      <c r="C154" s="3" t="s">
        <v>60</v>
      </c>
      <c r="D154" s="3" t="s">
        <v>469</v>
      </c>
      <c r="E154" s="3" t="s">
        <v>464</v>
      </c>
      <c r="F154" s="3" t="s">
        <v>470</v>
      </c>
      <c r="G154" s="27">
        <v>13697960257</v>
      </c>
      <c r="I154" s="3" t="s">
        <v>471</v>
      </c>
      <c r="J154" s="4">
        <v>10</v>
      </c>
      <c r="K154" s="4">
        <v>10</v>
      </c>
      <c r="L154" s="4">
        <v>6</v>
      </c>
      <c r="M154" s="4">
        <v>6</v>
      </c>
      <c r="N154" s="4">
        <v>3</v>
      </c>
      <c r="O154" s="4">
        <v>2</v>
      </c>
      <c r="P154" s="4">
        <v>2</v>
      </c>
      <c r="Q154" s="4">
        <v>3</v>
      </c>
      <c r="R154" s="4">
        <v>2</v>
      </c>
      <c r="Z154" s="3">
        <f t="shared" si="8"/>
        <v>44</v>
      </c>
      <c r="AA154" s="3" t="str">
        <f t="shared" si="9"/>
        <v>U1-10;U2-10;U3-6;U4-6;U6-3;U7-2;U8-2;U9-3;U10-2;</v>
      </c>
    </row>
    <row r="155" spans="1:27">
      <c r="A155" s="9">
        <v>43572</v>
      </c>
      <c r="B155" s="3">
        <v>9069863735</v>
      </c>
      <c r="C155" s="3" t="s">
        <v>21</v>
      </c>
      <c r="D155" s="3" t="s">
        <v>407</v>
      </c>
      <c r="E155" s="3" t="s">
        <v>263</v>
      </c>
      <c r="F155" s="3" t="s">
        <v>472</v>
      </c>
      <c r="G155" s="27">
        <v>13106256825</v>
      </c>
      <c r="H155" s="3"/>
      <c r="I155" s="3" t="s">
        <v>473</v>
      </c>
      <c r="P155" s="4">
        <v>2</v>
      </c>
      <c r="Z155" s="3">
        <f t="shared" si="8"/>
        <v>2</v>
      </c>
      <c r="AA155" s="3" t="str">
        <f t="shared" ref="AA155:AA157" si="10">IF(J156&gt;0,"U1-"&amp;J156&amp;";","")&amp;IF(K156&gt;0,"U2-"&amp;K156&amp;";","")&amp;IF(L156&gt;0,"U3-"&amp;L156&amp;";","")&amp;IF(M156&gt;0,"U4-"&amp;M156&amp;";","")&amp;IF(N156&gt;0,"U6-"&amp;N156&amp;";","")&amp;IF(O156&gt;0,"U7-"&amp;O156&amp;";","")&amp;IF(P156&gt;0,"U8-"&amp;P156&amp;";","")&amp;IF(Q156&gt;0,"U9-"&amp;Q156&amp;";","")&amp;IF(R156&gt;0,"U10-"&amp;R156&amp;";","")&amp;U155</f>
        <v>U9-1;</v>
      </c>
    </row>
    <row r="156" spans="1:27">
      <c r="A156" s="9">
        <v>43572</v>
      </c>
      <c r="B156" s="3">
        <v>4362305394</v>
      </c>
      <c r="C156" s="3" t="s">
        <v>60</v>
      </c>
      <c r="D156" s="3" t="s">
        <v>176</v>
      </c>
      <c r="E156" s="3" t="s">
        <v>263</v>
      </c>
      <c r="F156" s="3" t="s">
        <v>474</v>
      </c>
      <c r="G156" s="27">
        <v>13417655008</v>
      </c>
      <c r="I156" s="3" t="s">
        <v>475</v>
      </c>
      <c r="Q156" s="4">
        <v>1</v>
      </c>
      <c r="Z156" s="3">
        <f t="shared" si="8"/>
        <v>1</v>
      </c>
      <c r="AA156" s="3" t="str">
        <f t="shared" si="10"/>
        <v>U2-2;U9-4;</v>
      </c>
    </row>
    <row r="157" spans="1:27">
      <c r="A157" s="9">
        <v>43572</v>
      </c>
      <c r="B157" s="3">
        <v>8166285661</v>
      </c>
      <c r="C157" s="3" t="s">
        <v>60</v>
      </c>
      <c r="D157" s="3" t="s">
        <v>476</v>
      </c>
      <c r="E157" s="3" t="s">
        <v>263</v>
      </c>
      <c r="F157" s="3" t="s">
        <v>478</v>
      </c>
      <c r="G157" s="27">
        <v>13605356612</v>
      </c>
      <c r="I157" s="3" t="s">
        <v>477</v>
      </c>
      <c r="K157" s="4">
        <v>2</v>
      </c>
      <c r="Q157" s="4">
        <v>4</v>
      </c>
      <c r="Z157" s="3">
        <f t="shared" si="8"/>
        <v>6</v>
      </c>
      <c r="AA157" s="3" t="str">
        <f t="shared" si="10"/>
        <v>U1-5;U2-5;U6-2;</v>
      </c>
    </row>
    <row r="158" spans="1:27">
      <c r="A158" s="9">
        <v>43573</v>
      </c>
      <c r="B158" s="3">
        <v>1230508918</v>
      </c>
      <c r="C158" s="3" t="s">
        <v>21</v>
      </c>
      <c r="D158" s="3" t="s">
        <v>46</v>
      </c>
      <c r="E158" s="3" t="s">
        <v>263</v>
      </c>
      <c r="F158" s="3" t="s">
        <v>46</v>
      </c>
      <c r="G158" s="27">
        <v>15816135065</v>
      </c>
      <c r="H158" s="3"/>
      <c r="I158" s="3" t="s">
        <v>479</v>
      </c>
      <c r="J158" s="4">
        <v>5</v>
      </c>
      <c r="K158" s="4">
        <v>5</v>
      </c>
      <c r="N158" s="4">
        <v>2</v>
      </c>
      <c r="Z158" s="3">
        <f t="shared" si="8"/>
        <v>12</v>
      </c>
      <c r="AA158" s="3" t="str">
        <f t="shared" si="9"/>
        <v>U1-5;U2-5;U6-2;</v>
      </c>
    </row>
    <row r="159" spans="1:27">
      <c r="A159" s="9">
        <v>43573</v>
      </c>
      <c r="B159" s="3">
        <v>3919951097</v>
      </c>
      <c r="C159" s="3" t="s">
        <v>60</v>
      </c>
      <c r="D159" s="3" t="s">
        <v>480</v>
      </c>
      <c r="E159" s="3" t="s">
        <v>263</v>
      </c>
      <c r="F159" s="3" t="s">
        <v>481</v>
      </c>
      <c r="G159" s="27">
        <v>15618268200</v>
      </c>
      <c r="I159" s="3" t="s">
        <v>482</v>
      </c>
      <c r="U159" s="3" t="s">
        <v>483</v>
      </c>
      <c r="Z159" s="3">
        <f t="shared" si="8"/>
        <v>0</v>
      </c>
      <c r="AA159" s="3" t="str">
        <f t="shared" si="9"/>
        <v xml:space="preserve">UK7.5 -1 </v>
      </c>
    </row>
    <row r="160" spans="1:27">
      <c r="A160" s="9">
        <v>43573</v>
      </c>
      <c r="B160" s="3">
        <v>1788337192</v>
      </c>
      <c r="C160" s="3" t="s">
        <v>21</v>
      </c>
      <c r="D160" s="3" t="s">
        <v>366</v>
      </c>
      <c r="E160" s="3" t="s">
        <v>263</v>
      </c>
      <c r="F160" s="3" t="s">
        <v>487</v>
      </c>
      <c r="G160" s="27">
        <v>13632369030</v>
      </c>
      <c r="I160" s="3" t="s">
        <v>488</v>
      </c>
      <c r="J160" s="4">
        <v>2</v>
      </c>
      <c r="Z160" s="3">
        <f t="shared" si="8"/>
        <v>2</v>
      </c>
      <c r="AA160" s="3" t="str">
        <f t="shared" si="9"/>
        <v>U1-2;</v>
      </c>
    </row>
    <row r="161" spans="1:27">
      <c r="A161" s="9">
        <v>43573</v>
      </c>
      <c r="B161" s="3">
        <v>5207191365</v>
      </c>
      <c r="C161" s="3" t="s">
        <v>21</v>
      </c>
      <c r="D161" s="3" t="s">
        <v>366</v>
      </c>
      <c r="E161" s="3" t="s">
        <v>263</v>
      </c>
      <c r="F161" s="3" t="s">
        <v>487</v>
      </c>
      <c r="G161" s="27">
        <v>13632369030</v>
      </c>
      <c r="I161" s="3" t="s">
        <v>488</v>
      </c>
      <c r="J161" s="4">
        <v>3</v>
      </c>
      <c r="Z161" s="3">
        <f t="shared" si="8"/>
        <v>3</v>
      </c>
      <c r="AA161" s="3" t="str">
        <f t="shared" si="9"/>
        <v>U1-3;</v>
      </c>
    </row>
    <row r="162" spans="1:27">
      <c r="A162" s="9">
        <v>43573</v>
      </c>
      <c r="B162" s="3">
        <v>4409430556</v>
      </c>
      <c r="C162" s="3" t="s">
        <v>484</v>
      </c>
      <c r="D162" s="3" t="s">
        <v>485</v>
      </c>
      <c r="E162" s="3" t="s">
        <v>263</v>
      </c>
      <c r="F162" s="3" t="s">
        <v>489</v>
      </c>
      <c r="G162" s="27" t="s">
        <v>490</v>
      </c>
      <c r="I162" s="3" t="s">
        <v>491</v>
      </c>
      <c r="J162" s="4">
        <v>6</v>
      </c>
      <c r="K162" s="4">
        <v>3</v>
      </c>
      <c r="L162" s="4">
        <v>3</v>
      </c>
      <c r="M162" s="4">
        <v>3</v>
      </c>
      <c r="O162" s="4">
        <v>1</v>
      </c>
      <c r="Z162" s="3">
        <f t="shared" si="8"/>
        <v>16</v>
      </c>
      <c r="AA162" s="3" t="str">
        <f t="shared" si="9"/>
        <v>U1-6;U2-3;U3-3;U4-3;U7-1;</v>
      </c>
    </row>
    <row r="163" spans="1:27">
      <c r="A163" s="9">
        <v>43573</v>
      </c>
      <c r="B163" s="3">
        <v>2968734430</v>
      </c>
      <c r="C163" s="3" t="s">
        <v>486</v>
      </c>
      <c r="D163" s="3" t="s">
        <v>51</v>
      </c>
      <c r="E163" s="3" t="s">
        <v>263</v>
      </c>
      <c r="F163" s="3" t="s">
        <v>492</v>
      </c>
      <c r="G163" s="27">
        <v>13826465284</v>
      </c>
      <c r="I163" s="3" t="s">
        <v>493</v>
      </c>
      <c r="J163" s="4">
        <v>1</v>
      </c>
      <c r="K163" s="4">
        <v>1</v>
      </c>
      <c r="Z163" s="3">
        <f t="shared" si="8"/>
        <v>2</v>
      </c>
      <c r="AA163" s="3" t="str">
        <f t="shared" si="9"/>
        <v>U1-1;U2-1;</v>
      </c>
    </row>
    <row r="164" spans="1:27">
      <c r="AA164" s="3" t="str">
        <f t="shared" si="9"/>
        <v/>
      </c>
    </row>
    <row r="165" spans="1:27">
      <c r="AA165" s="3" t="str">
        <f t="shared" si="9"/>
        <v/>
      </c>
    </row>
    <row r="166" spans="1:27">
      <c r="AA166" s="3" t="str">
        <f t="shared" si="9"/>
        <v/>
      </c>
    </row>
    <row r="167" spans="1:27">
      <c r="AA167" s="3" t="str">
        <f t="shared" si="9"/>
        <v/>
      </c>
    </row>
    <row r="168" spans="1:27">
      <c r="AA168" s="3" t="str">
        <f t="shared" si="9"/>
        <v/>
      </c>
    </row>
    <row r="169" spans="1:27">
      <c r="AA169" s="3" t="str">
        <f t="shared" si="9"/>
        <v/>
      </c>
    </row>
    <row r="170" spans="1:27">
      <c r="AA170" s="3" t="str">
        <f t="shared" si="9"/>
        <v/>
      </c>
    </row>
    <row r="171" spans="1:27">
      <c r="AA171" s="3" t="str">
        <f t="shared" si="9"/>
        <v/>
      </c>
    </row>
    <row r="172" spans="1:27">
      <c r="AA172" s="3" t="str">
        <f t="shared" si="9"/>
        <v/>
      </c>
    </row>
    <row r="173" spans="1:27">
      <c r="AA173" s="3" t="str">
        <f t="shared" si="9"/>
        <v/>
      </c>
    </row>
    <row r="174" spans="1:27">
      <c r="AA174" s="3" t="str">
        <f t="shared" si="9"/>
        <v/>
      </c>
    </row>
    <row r="175" spans="1:27">
      <c r="AA175" s="3" t="str">
        <f t="shared" si="9"/>
        <v/>
      </c>
    </row>
    <row r="176" spans="1:27">
      <c r="AA176" s="3" t="str">
        <f t="shared" si="9"/>
        <v/>
      </c>
    </row>
    <row r="177" spans="27:27">
      <c r="AA177" s="3" t="str">
        <f t="shared" si="9"/>
        <v/>
      </c>
    </row>
    <row r="178" spans="27:27">
      <c r="AA178" s="3" t="str">
        <f t="shared" si="9"/>
        <v/>
      </c>
    </row>
    <row r="179" spans="27:27">
      <c r="AA179" s="3" t="str">
        <f t="shared" si="9"/>
        <v/>
      </c>
    </row>
    <row r="180" spans="27:27">
      <c r="AA180" s="3" t="str">
        <f t="shared" si="9"/>
        <v/>
      </c>
    </row>
    <row r="181" spans="27:27">
      <c r="AA181" s="3" t="str">
        <f t="shared" si="9"/>
        <v/>
      </c>
    </row>
    <row r="182" spans="27:27">
      <c r="AA182" s="3" t="str">
        <f t="shared" si="9"/>
        <v/>
      </c>
    </row>
    <row r="183" spans="27:27">
      <c r="AA183" s="3" t="str">
        <f t="shared" si="9"/>
        <v/>
      </c>
    </row>
    <row r="184" spans="27:27">
      <c r="AA184" s="3" t="str">
        <f t="shared" si="9"/>
        <v/>
      </c>
    </row>
    <row r="185" spans="27:27">
      <c r="AA185" s="3" t="str">
        <f t="shared" si="9"/>
        <v/>
      </c>
    </row>
    <row r="186" spans="27:27">
      <c r="AA186" s="3" t="str">
        <f t="shared" si="9"/>
        <v/>
      </c>
    </row>
    <row r="187" spans="27:27">
      <c r="AA187" s="3" t="str">
        <f t="shared" si="9"/>
        <v/>
      </c>
    </row>
    <row r="188" spans="27:27">
      <c r="AA188" s="3" t="str">
        <f t="shared" si="9"/>
        <v/>
      </c>
    </row>
    <row r="189" spans="27:27">
      <c r="AA189" s="3" t="str">
        <f t="shared" si="9"/>
        <v/>
      </c>
    </row>
    <row r="190" spans="27:27">
      <c r="AA190" s="3" t="str">
        <f t="shared" si="9"/>
        <v/>
      </c>
    </row>
    <row r="191" spans="27:27">
      <c r="AA191" s="3" t="str">
        <f t="shared" si="9"/>
        <v/>
      </c>
    </row>
    <row r="192" spans="27:27">
      <c r="AA192" s="3" t="str">
        <f t="shared" si="9"/>
        <v/>
      </c>
    </row>
    <row r="193" spans="27:27">
      <c r="AA193" s="3" t="str">
        <f t="shared" si="9"/>
        <v/>
      </c>
    </row>
    <row r="194" spans="27:27">
      <c r="AA194" s="3" t="str">
        <f t="shared" si="9"/>
        <v/>
      </c>
    </row>
    <row r="195" spans="27:27">
      <c r="AA195" s="3" t="str">
        <f t="shared" si="9"/>
        <v/>
      </c>
    </row>
    <row r="196" spans="27:27">
      <c r="AA196" s="3" t="str">
        <f t="shared" si="9"/>
        <v/>
      </c>
    </row>
    <row r="197" spans="27:27">
      <c r="AA197" s="3" t="str">
        <f t="shared" si="9"/>
        <v/>
      </c>
    </row>
    <row r="198" spans="27:27">
      <c r="AA198" s="3" t="str">
        <f t="shared" si="9"/>
        <v/>
      </c>
    </row>
    <row r="199" spans="27:27">
      <c r="AA199" s="3" t="str">
        <f t="shared" si="9"/>
        <v/>
      </c>
    </row>
    <row r="200" spans="27:27">
      <c r="AA200" s="3" t="str">
        <f t="shared" si="9"/>
        <v/>
      </c>
    </row>
    <row r="201" spans="27:27">
      <c r="AA201" s="3" t="str">
        <f t="shared" si="9"/>
        <v/>
      </c>
    </row>
    <row r="202" spans="27:27">
      <c r="AA202" s="3" t="str">
        <f t="shared" si="9"/>
        <v/>
      </c>
    </row>
    <row r="203" spans="27:27">
      <c r="AA203" s="3" t="str">
        <f t="shared" si="9"/>
        <v/>
      </c>
    </row>
    <row r="204" spans="27:27">
      <c r="AA204" s="3" t="str">
        <f t="shared" si="9"/>
        <v/>
      </c>
    </row>
    <row r="205" spans="27:27">
      <c r="AA205" s="3" t="str">
        <f t="shared" si="9"/>
        <v/>
      </c>
    </row>
    <row r="206" spans="27:27">
      <c r="AA206" s="3" t="str">
        <f t="shared" ref="AA206:AA257" si="11">IF(J206&gt;0,"U1-"&amp;J206&amp;";","")&amp;IF(K206&gt;0,"U2-"&amp;K206&amp;";","")&amp;IF(L206&gt;0,"U3-"&amp;L206&amp;";","")&amp;IF(M206&gt;0,"U4-"&amp;M206&amp;";","")&amp;IF(N206&gt;0,"U6-"&amp;N206&amp;";","")&amp;IF(O206&gt;0,"U7-"&amp;O206&amp;";","")&amp;IF(P206&gt;0,"U8-"&amp;P206&amp;";","")&amp;IF(Q206&gt;0,"U9-"&amp;Q206&amp;";","")&amp;IF(R206&gt;0,"U10-"&amp;R206&amp;";","")&amp;U206</f>
        <v/>
      </c>
    </row>
    <row r="207" spans="27:27">
      <c r="AA207" s="3" t="str">
        <f t="shared" si="11"/>
        <v/>
      </c>
    </row>
    <row r="208" spans="27:27">
      <c r="AA208" s="3" t="str">
        <f t="shared" si="11"/>
        <v/>
      </c>
    </row>
    <row r="209" spans="27:27">
      <c r="AA209" s="3" t="str">
        <f t="shared" si="11"/>
        <v/>
      </c>
    </row>
    <row r="210" spans="27:27">
      <c r="AA210" s="3" t="str">
        <f t="shared" si="11"/>
        <v/>
      </c>
    </row>
    <row r="211" spans="27:27">
      <c r="AA211" s="3" t="str">
        <f t="shared" si="11"/>
        <v/>
      </c>
    </row>
    <row r="212" spans="27:27">
      <c r="AA212" s="3" t="str">
        <f t="shared" si="11"/>
        <v/>
      </c>
    </row>
    <row r="213" spans="27:27">
      <c r="AA213" s="3" t="str">
        <f t="shared" si="11"/>
        <v/>
      </c>
    </row>
    <row r="214" spans="27:27">
      <c r="AA214" s="3" t="str">
        <f t="shared" si="11"/>
        <v/>
      </c>
    </row>
    <row r="215" spans="27:27">
      <c r="AA215" s="3" t="str">
        <f t="shared" si="11"/>
        <v/>
      </c>
    </row>
    <row r="216" spans="27:27">
      <c r="AA216" s="3" t="str">
        <f t="shared" si="11"/>
        <v/>
      </c>
    </row>
    <row r="217" spans="27:27">
      <c r="AA217" s="3" t="str">
        <f t="shared" si="11"/>
        <v/>
      </c>
    </row>
    <row r="218" spans="27:27">
      <c r="AA218" s="3" t="str">
        <f t="shared" si="11"/>
        <v/>
      </c>
    </row>
    <row r="219" spans="27:27">
      <c r="AA219" s="3" t="str">
        <f t="shared" si="11"/>
        <v/>
      </c>
    </row>
    <row r="220" spans="27:27">
      <c r="AA220" s="3" t="str">
        <f t="shared" si="11"/>
        <v/>
      </c>
    </row>
    <row r="221" spans="27:27">
      <c r="AA221" s="3" t="str">
        <f t="shared" si="11"/>
        <v/>
      </c>
    </row>
    <row r="222" spans="27:27">
      <c r="AA222" s="3" t="str">
        <f t="shared" si="11"/>
        <v/>
      </c>
    </row>
    <row r="223" spans="27:27">
      <c r="AA223" s="3" t="str">
        <f t="shared" si="11"/>
        <v/>
      </c>
    </row>
    <row r="224" spans="27:27">
      <c r="AA224" s="3" t="str">
        <f t="shared" si="11"/>
        <v/>
      </c>
    </row>
    <row r="225" spans="27:27">
      <c r="AA225" s="3" t="str">
        <f t="shared" si="11"/>
        <v/>
      </c>
    </row>
    <row r="226" spans="27:27">
      <c r="AA226" s="3" t="str">
        <f t="shared" si="11"/>
        <v/>
      </c>
    </row>
    <row r="227" spans="27:27">
      <c r="AA227" s="3" t="str">
        <f t="shared" si="11"/>
        <v/>
      </c>
    </row>
    <row r="228" spans="27:27">
      <c r="AA228" s="3" t="str">
        <f t="shared" si="11"/>
        <v/>
      </c>
    </row>
    <row r="229" spans="27:27">
      <c r="AA229" s="3" t="str">
        <f t="shared" si="11"/>
        <v/>
      </c>
    </row>
    <row r="230" spans="27:27">
      <c r="AA230" s="3" t="str">
        <f t="shared" si="11"/>
        <v/>
      </c>
    </row>
    <row r="231" spans="27:27">
      <c r="AA231" s="3" t="str">
        <f t="shared" si="11"/>
        <v/>
      </c>
    </row>
    <row r="232" spans="27:27">
      <c r="AA232" s="3" t="str">
        <f t="shared" si="11"/>
        <v/>
      </c>
    </row>
    <row r="233" spans="27:27">
      <c r="AA233" s="3" t="str">
        <f t="shared" si="11"/>
        <v/>
      </c>
    </row>
    <row r="234" spans="27:27">
      <c r="AA234" s="3" t="str">
        <f t="shared" si="11"/>
        <v/>
      </c>
    </row>
    <row r="235" spans="27:27">
      <c r="AA235" s="3" t="str">
        <f t="shared" si="11"/>
        <v/>
      </c>
    </row>
    <row r="236" spans="27:27">
      <c r="AA236" s="3" t="str">
        <f t="shared" si="11"/>
        <v/>
      </c>
    </row>
    <row r="237" spans="27:27">
      <c r="AA237" s="3" t="str">
        <f t="shared" si="11"/>
        <v/>
      </c>
    </row>
    <row r="238" spans="27:27">
      <c r="AA238" s="3" t="str">
        <f t="shared" si="11"/>
        <v/>
      </c>
    </row>
    <row r="239" spans="27:27">
      <c r="AA239" s="3" t="str">
        <f t="shared" si="11"/>
        <v/>
      </c>
    </row>
    <row r="240" spans="27:27">
      <c r="AA240" s="3" t="str">
        <f t="shared" si="11"/>
        <v/>
      </c>
    </row>
    <row r="241" spans="27:27">
      <c r="AA241" s="3" t="str">
        <f t="shared" si="11"/>
        <v/>
      </c>
    </row>
    <row r="242" spans="27:27">
      <c r="AA242" s="3" t="str">
        <f t="shared" si="11"/>
        <v/>
      </c>
    </row>
    <row r="243" spans="27:27">
      <c r="AA243" s="3" t="str">
        <f t="shared" si="11"/>
        <v/>
      </c>
    </row>
    <row r="244" spans="27:27">
      <c r="AA244" s="3" t="str">
        <f t="shared" si="11"/>
        <v/>
      </c>
    </row>
    <row r="245" spans="27:27">
      <c r="AA245" s="3" t="str">
        <f t="shared" si="11"/>
        <v/>
      </c>
    </row>
    <row r="246" spans="27:27">
      <c r="AA246" s="3" t="str">
        <f t="shared" si="11"/>
        <v/>
      </c>
    </row>
    <row r="247" spans="27:27">
      <c r="AA247" s="3" t="str">
        <f t="shared" si="11"/>
        <v/>
      </c>
    </row>
    <row r="248" spans="27:27">
      <c r="AA248" s="3" t="str">
        <f t="shared" si="11"/>
        <v/>
      </c>
    </row>
    <row r="249" spans="27:27">
      <c r="AA249" s="3" t="str">
        <f t="shared" si="11"/>
        <v/>
      </c>
    </row>
    <row r="250" spans="27:27">
      <c r="AA250" s="3" t="str">
        <f t="shared" si="11"/>
        <v/>
      </c>
    </row>
    <row r="251" spans="27:27">
      <c r="AA251" s="3" t="str">
        <f t="shared" si="11"/>
        <v/>
      </c>
    </row>
    <row r="252" spans="27:27">
      <c r="AA252" s="3" t="str">
        <f t="shared" si="11"/>
        <v/>
      </c>
    </row>
    <row r="253" spans="27:27">
      <c r="AA253" s="3" t="str">
        <f t="shared" si="11"/>
        <v/>
      </c>
    </row>
    <row r="254" spans="27:27">
      <c r="AA254" s="3" t="str">
        <f t="shared" si="11"/>
        <v/>
      </c>
    </row>
    <row r="255" spans="27:27">
      <c r="AA255" s="3" t="str">
        <f t="shared" si="11"/>
        <v/>
      </c>
    </row>
    <row r="256" spans="27:27">
      <c r="AA256" s="3" t="str">
        <f t="shared" si="11"/>
        <v/>
      </c>
    </row>
    <row r="257" spans="27:27">
      <c r="AA257" s="3" t="str">
        <f t="shared" si="11"/>
        <v/>
      </c>
    </row>
    <row r="1048576" spans="10:18">
      <c r="J1048576" s="4">
        <f>SUM(J2:J1048575)</f>
        <v>194</v>
      </c>
      <c r="K1048576" s="4">
        <f t="shared" ref="K1048576:R1048576" si="12">SUM(K2:K1048575)</f>
        <v>218</v>
      </c>
      <c r="L1048576" s="4">
        <f t="shared" si="12"/>
        <v>56</v>
      </c>
      <c r="M1048576" s="4">
        <f t="shared" si="12"/>
        <v>41</v>
      </c>
      <c r="N1048576" s="4">
        <f t="shared" si="12"/>
        <v>31</v>
      </c>
      <c r="O1048576" s="4">
        <f t="shared" si="12"/>
        <v>13</v>
      </c>
      <c r="P1048576" s="4">
        <f t="shared" si="12"/>
        <v>33</v>
      </c>
      <c r="Q1048576" s="4">
        <f t="shared" si="12"/>
        <v>87</v>
      </c>
      <c r="R1048576" s="4">
        <f t="shared" si="12"/>
        <v>56</v>
      </c>
    </row>
  </sheetData>
  <autoFilter ref="A1:W158">
    <filterColumn colId="0">
      <filters>
        <dateGroupItem year="2019" month="4" day="12" dateTimeGrouping="day"/>
        <dateGroupItem year="2019" month="4" day="13" dateTimeGrouping="day"/>
        <dateGroupItem year="2019" month="4" day="15" dateTimeGrouping="day"/>
        <dateGroupItem year="2019" month="4" day="16" dateTimeGrouping="day"/>
        <dateGroupItem year="2019" month="4" day="17" dateTimeGrouping="day"/>
        <dateGroupItem year="2019" month="4" day="18" dateTimeGrouping="day"/>
      </filters>
    </filterColumn>
  </autoFilter>
  <phoneticPr fontId="8" type="noConversion"/>
  <pageMargins left="0.75" right="0.75" top="1" bottom="1" header="0.51180555555555596" footer="0.51180555555555596"/>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xz</cp:lastModifiedBy>
  <dcterms:created xsi:type="dcterms:W3CDTF">2019-03-01T06:25:00Z</dcterms:created>
  <dcterms:modified xsi:type="dcterms:W3CDTF">2019-04-18T03:51:37Z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