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Uoolatex\4月\"/>
    </mc:Choice>
  </mc:AlternateContent>
  <bookViews>
    <workbookView xWindow="0" yWindow="0" windowWidth="20490" windowHeight="7935"/>
  </bookViews>
  <sheets>
    <sheet name="Sheet1" sheetId="1" r:id="rId1"/>
  </sheets>
  <definedNames>
    <definedName name="_xlnm._FilterDatabase" localSheetId="0" hidden="1">Sheet1!$A$1:$W$111</definedName>
  </definedNames>
  <calcPr calcId="152511" calcMode="autoNoTable"/>
</workbook>
</file>

<file path=xl/calcChain.xml><?xml version="1.0" encoding="utf-8"?>
<calcChain xmlns="http://schemas.openxmlformats.org/spreadsheetml/2006/main">
  <c r="Z114" i="1" l="1"/>
  <c r="Z113" i="1" l="1"/>
  <c r="Z108" i="1"/>
  <c r="Z109" i="1"/>
  <c r="Z110" i="1"/>
  <c r="Z111" i="1"/>
  <c r="Z112" i="1"/>
  <c r="Z106" i="1" l="1"/>
  <c r="Z107" i="1"/>
  <c r="AA108" i="1"/>
  <c r="AA109" i="1"/>
  <c r="AA110" i="1"/>
  <c r="AA111" i="1"/>
  <c r="AA107" i="1"/>
  <c r="Z99" i="1" l="1"/>
  <c r="Z105" i="1" l="1"/>
  <c r="Z104" i="1"/>
  <c r="Z102" i="1"/>
  <c r="Z103" i="1"/>
  <c r="Z101" i="1"/>
  <c r="Z100" i="1"/>
  <c r="Z98" i="1" l="1"/>
  <c r="Z97" i="1" l="1"/>
  <c r="Z10" i="1" l="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8" i="1"/>
  <c r="Z9" i="1"/>
  <c r="Z6" i="1"/>
  <c r="Z7" i="1"/>
  <c r="AA91" i="1" l="1"/>
  <c r="AA90" i="1" l="1"/>
  <c r="AA92" i="1"/>
  <c r="AA93" i="1"/>
  <c r="AA94" i="1"/>
  <c r="AA95" i="1"/>
  <c r="AA96" i="1"/>
  <c r="AA97" i="1"/>
  <c r="AA98" i="1"/>
  <c r="AA99" i="1"/>
  <c r="AA100" i="1"/>
  <c r="AA101" i="1"/>
  <c r="AA102" i="1"/>
  <c r="AA103" i="1"/>
  <c r="AA104" i="1"/>
  <c r="AA105" i="1"/>
  <c r="AA106"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85" i="1"/>
  <c r="Z5" i="1" l="1"/>
  <c r="Z4" i="1"/>
  <c r="Z3" i="1"/>
  <c r="Z2" i="1"/>
  <c r="AA86" i="1" l="1"/>
  <c r="AA62" i="1" l="1"/>
  <c r="AA89" i="1" l="1"/>
  <c r="AA88" i="1"/>
  <c r="AA87" i="1"/>
  <c r="AA84" i="1"/>
  <c r="AA83" i="1"/>
  <c r="AA82" i="1"/>
  <c r="AA81" i="1"/>
  <c r="AA80" i="1"/>
  <c r="AA79" i="1"/>
  <c r="AA78" i="1"/>
  <c r="AA77" i="1"/>
  <c r="AA76" i="1"/>
  <c r="AA75" i="1"/>
  <c r="AA74" i="1"/>
  <c r="AA73" i="1"/>
  <c r="AA72" i="1"/>
  <c r="AA71" i="1"/>
  <c r="AA70" i="1"/>
  <c r="AA69" i="1"/>
  <c r="AA68" i="1"/>
  <c r="AA67" i="1"/>
  <c r="AA66" i="1"/>
  <c r="AA65" i="1"/>
  <c r="AA64" i="1"/>
  <c r="AA63" i="1"/>
  <c r="AA61" i="1"/>
  <c r="AA60" i="1"/>
  <c r="AA59" i="1"/>
  <c r="AA58" i="1"/>
  <c r="AA57" i="1"/>
  <c r="AA56" i="1"/>
  <c r="AA55" i="1"/>
  <c r="AA54" i="1"/>
  <c r="AA53" i="1"/>
  <c r="AA52" i="1"/>
  <c r="AA51" i="1"/>
  <c r="AA50" i="1"/>
  <c r="AA49" i="1"/>
  <c r="AA48" i="1"/>
  <c r="AA47" i="1"/>
  <c r="AA46" i="1"/>
  <c r="AA45" i="1"/>
  <c r="AA44" i="1"/>
  <c r="AA43" i="1"/>
  <c r="AA42" i="1"/>
  <c r="AA41" i="1"/>
  <c r="AA40" i="1"/>
  <c r="AA39" i="1"/>
  <c r="AA38" i="1"/>
  <c r="AA37" i="1"/>
  <c r="AA36" i="1"/>
  <c r="AA35" i="1"/>
  <c r="AA34" i="1"/>
  <c r="AA33" i="1"/>
  <c r="AA32" i="1"/>
  <c r="AA31" i="1"/>
  <c r="AA30" i="1"/>
  <c r="AA29" i="1"/>
  <c r="AA28" i="1"/>
  <c r="AA27" i="1"/>
  <c r="AA26" i="1"/>
  <c r="AA25" i="1"/>
  <c r="AA24" i="1"/>
  <c r="AA23" i="1"/>
  <c r="AA22" i="1"/>
  <c r="AA21" i="1"/>
  <c r="AA20" i="1"/>
  <c r="AA19" i="1"/>
  <c r="AA18" i="1"/>
  <c r="AA17" i="1"/>
  <c r="V16" i="1"/>
  <c r="AA16" i="1" s="1"/>
  <c r="V15" i="1"/>
  <c r="AA15" i="1" s="1"/>
  <c r="V14" i="1"/>
  <c r="AA14" i="1" s="1"/>
  <c r="V13" i="1"/>
  <c r="AA13" i="1" s="1"/>
  <c r="V12" i="1"/>
  <c r="AA12" i="1" s="1"/>
  <c r="V11" i="1"/>
  <c r="AA11" i="1" s="1"/>
  <c r="V10" i="1"/>
  <c r="AA10" i="1" s="1"/>
  <c r="AA9" i="1"/>
  <c r="V9" i="1"/>
  <c r="AA8" i="1"/>
  <c r="V8" i="1"/>
  <c r="AA7" i="1"/>
  <c r="AA6" i="1"/>
  <c r="AA5" i="1"/>
  <c r="AA4" i="1"/>
  <c r="V4" i="1"/>
  <c r="AA3" i="1"/>
  <c r="V3" i="1"/>
  <c r="AA2" i="1"/>
  <c r="V2" i="1"/>
</calcChain>
</file>

<file path=xl/comments1.xml><?xml version="1.0" encoding="utf-8"?>
<comments xmlns="http://schemas.openxmlformats.org/spreadsheetml/2006/main">
  <authors>
    <author>Administrator</author>
    <author>lenovo</author>
    <author>xbany</author>
  </authors>
  <commentList>
    <comment ref="F31" authorId="0" shapeId="0">
      <text>
        <r>
          <rPr>
            <sz val="9"/>
            <rFont val="宋体"/>
            <family val="3"/>
            <charset val="134"/>
          </rPr>
          <t>腰枕灰色</t>
        </r>
      </text>
    </comment>
    <comment ref="F33" authorId="0" shapeId="0">
      <text>
        <r>
          <rPr>
            <sz val="9"/>
            <rFont val="宋体"/>
            <family val="3"/>
            <charset val="134"/>
          </rPr>
          <t>要蓝色</t>
        </r>
      </text>
    </comment>
    <comment ref="F38" authorId="0" shapeId="0">
      <text>
        <r>
          <rPr>
            <sz val="9"/>
            <rFont val="宋体"/>
            <family val="3"/>
            <charset val="134"/>
          </rPr>
          <t>发蓝色</t>
        </r>
      </text>
    </comment>
    <comment ref="F39" authorId="0" shapeId="0">
      <text>
        <r>
          <rPr>
            <sz val="9"/>
            <rFont val="宋体"/>
            <family val="3"/>
            <charset val="134"/>
          </rPr>
          <t>发两个蓝色一个灰色</t>
        </r>
      </text>
    </comment>
    <comment ref="F40" authorId="0" shapeId="0">
      <text>
        <r>
          <rPr>
            <b/>
            <sz val="9"/>
            <rFont val="宋体"/>
            <family val="3"/>
            <charset val="134"/>
          </rPr>
          <t>u10 3个蓝色 2个灰色的</t>
        </r>
      </text>
    </comment>
    <comment ref="F43" authorId="0" shapeId="0">
      <text>
        <r>
          <rPr>
            <sz val="9"/>
            <rFont val="宋体"/>
            <family val="3"/>
            <charset val="134"/>
          </rPr>
          <t>2个灰色；3个蓝色</t>
        </r>
      </text>
    </comment>
    <comment ref="F47" authorId="0" shapeId="0">
      <text>
        <r>
          <rPr>
            <sz val="9"/>
            <rFont val="宋体"/>
            <family val="3"/>
            <charset val="134"/>
          </rPr>
          <t>要蓝色</t>
        </r>
      </text>
    </comment>
    <comment ref="F51" authorId="0" shapeId="0">
      <text>
        <r>
          <rPr>
            <sz val="9"/>
            <rFont val="宋体"/>
            <family val="3"/>
            <charset val="134"/>
          </rPr>
          <t>灰色</t>
        </r>
      </text>
    </comment>
    <comment ref="F52" authorId="0" shapeId="0">
      <text>
        <r>
          <rPr>
            <sz val="9"/>
            <rFont val="宋体"/>
            <family val="3"/>
            <charset val="134"/>
          </rPr>
          <t>灰色</t>
        </r>
      </text>
    </comment>
    <comment ref="F54" authorId="0" shapeId="0">
      <text>
        <r>
          <rPr>
            <b/>
            <sz val="9"/>
            <rFont val="宋体"/>
            <family val="3"/>
            <charset val="134"/>
          </rPr>
          <t>u10要2个蓝色，2个灰色</t>
        </r>
      </text>
    </comment>
    <comment ref="F57" authorId="0" shapeId="0">
      <text>
        <r>
          <rPr>
            <sz val="9"/>
            <rFont val="宋体"/>
            <family val="3"/>
            <charset val="134"/>
          </rPr>
          <t>u10要蓝色</t>
        </r>
      </text>
    </comment>
    <comment ref="F79" authorId="1" shapeId="0">
      <text>
        <r>
          <rPr>
            <sz val="9"/>
            <rFont val="宋体"/>
            <family val="3"/>
            <charset val="134"/>
          </rPr>
          <t>u10要新款的蓝色的</t>
        </r>
      </text>
    </comment>
    <comment ref="F81" authorId="1" shapeId="0">
      <text>
        <r>
          <rPr>
            <sz val="9"/>
            <rFont val="宋体"/>
            <family val="3"/>
            <charset val="134"/>
          </rPr>
          <t xml:space="preserve">固定带、蓝色款
</t>
        </r>
      </text>
    </comment>
    <comment ref="F83" authorId="1" shapeId="0">
      <text>
        <r>
          <rPr>
            <sz val="12"/>
            <rFont val="宋体"/>
            <family val="3"/>
            <charset val="134"/>
          </rPr>
          <t>浅色</t>
        </r>
      </text>
    </comment>
    <comment ref="D86" authorId="0" shapeId="0">
      <text>
        <r>
          <rPr>
            <sz val="9"/>
            <rFont val="宋体"/>
            <family val="3"/>
            <charset val="134"/>
          </rPr>
          <t xml:space="preserve"> 换货的
3.13号、3.20
需要补发两个枕头套
都是u1的 烂了</t>
        </r>
      </text>
    </comment>
    <comment ref="F86" authorId="0" shapeId="0">
      <text>
        <r>
          <rPr>
            <sz val="9"/>
            <rFont val="宋体"/>
            <family val="3"/>
            <charset val="134"/>
          </rPr>
          <t xml:space="preserve"> 换货的
3.13号、3.20
需要补发两个枕头套
都是u1的 烂了
</t>
        </r>
      </text>
    </comment>
    <comment ref="F89" authorId="2" shapeId="0">
      <text>
        <r>
          <rPr>
            <b/>
            <sz val="12"/>
            <color indexed="81"/>
            <rFont val="宋体"/>
            <family val="3"/>
            <charset val="134"/>
          </rPr>
          <t>要蓝色</t>
        </r>
      </text>
    </comment>
    <comment ref="F92" authorId="2" shapeId="0">
      <text>
        <r>
          <rPr>
            <b/>
            <sz val="12"/>
            <color indexed="81"/>
            <rFont val="宋体"/>
            <family val="3"/>
            <charset val="134"/>
          </rPr>
          <t>蓝色</t>
        </r>
      </text>
    </comment>
    <comment ref="F100" authorId="2" shapeId="0">
      <text>
        <r>
          <rPr>
            <b/>
            <sz val="12"/>
            <color indexed="81"/>
            <rFont val="宋体"/>
            <family val="3"/>
            <charset val="134"/>
          </rPr>
          <t>深色</t>
        </r>
      </text>
    </comment>
    <comment ref="F101" authorId="2" shapeId="0">
      <text>
        <r>
          <rPr>
            <b/>
            <sz val="12"/>
            <color indexed="81"/>
            <rFont val="宋体"/>
            <family val="3"/>
            <charset val="134"/>
          </rPr>
          <t>灰色</t>
        </r>
      </text>
    </comment>
    <comment ref="F105" authorId="2" shapeId="0">
      <text>
        <r>
          <rPr>
            <b/>
            <sz val="9"/>
            <color indexed="81"/>
            <rFont val="宋体"/>
            <family val="3"/>
            <charset val="134"/>
          </rPr>
          <t>灰色</t>
        </r>
      </text>
    </comment>
    <comment ref="F111" authorId="2" shapeId="0">
      <text>
        <r>
          <rPr>
            <b/>
            <sz val="9"/>
            <color indexed="81"/>
            <rFont val="宋体"/>
            <family val="3"/>
            <charset val="134"/>
          </rPr>
          <t>u9枕头套蓝色大象-1</t>
        </r>
      </text>
    </comment>
    <comment ref="F112" authorId="2" shapeId="0">
      <text>
        <r>
          <rPr>
            <b/>
            <sz val="12"/>
            <color indexed="81"/>
            <rFont val="宋体"/>
            <family val="3"/>
            <charset val="134"/>
          </rPr>
          <t>U枕要新款带扣绳的 一个粉一个蓝。腰枕2个一个颜色一个</t>
        </r>
        <r>
          <rPr>
            <b/>
            <sz val="9"/>
            <color indexed="81"/>
            <rFont val="宋体"/>
            <family val="3"/>
            <charset val="134"/>
          </rPr>
          <t xml:space="preserve"> </t>
        </r>
      </text>
    </comment>
  </commentList>
</comments>
</file>

<file path=xl/sharedStrings.xml><?xml version="1.0" encoding="utf-8"?>
<sst xmlns="http://schemas.openxmlformats.org/spreadsheetml/2006/main" count="678" uniqueCount="371">
  <si>
    <t>下单日期</t>
  </si>
  <si>
    <t>系统订单号</t>
  </si>
  <si>
    <t>代理级别</t>
  </si>
  <si>
    <t>代理姓名</t>
  </si>
  <si>
    <t>邮寄方式</t>
  </si>
  <si>
    <t>收货人姓名</t>
  </si>
  <si>
    <t>收货人电话</t>
  </si>
  <si>
    <t>收货人身份证</t>
  </si>
  <si>
    <t>收货地址</t>
  </si>
  <si>
    <t>U1</t>
  </si>
  <si>
    <t>U2</t>
  </si>
  <si>
    <t>U3</t>
  </si>
  <si>
    <t>U4</t>
  </si>
  <si>
    <t>U6</t>
  </si>
  <si>
    <t>U7</t>
  </si>
  <si>
    <t>U8</t>
  </si>
  <si>
    <t>U9</t>
  </si>
  <si>
    <t>U10</t>
  </si>
  <si>
    <t>床垫</t>
  </si>
  <si>
    <t>枕头单号</t>
  </si>
  <si>
    <t>床垫单号</t>
  </si>
  <si>
    <t>总裁</t>
  </si>
  <si>
    <t>马丽娟</t>
  </si>
  <si>
    <t>国内发货</t>
  </si>
  <si>
    <t xml:space="preserve">张春雨 </t>
  </si>
  <si>
    <t>辽宁省朝阳市北票市北票市台吉营乡生金窝铺村三家窝铺组</t>
  </si>
  <si>
    <t>董事</t>
  </si>
  <si>
    <t>任燕飞</t>
  </si>
  <si>
    <t>陈玉仙</t>
  </si>
  <si>
    <t>云南省曲靖市沾益县花山中学</t>
  </si>
  <si>
    <t>太忠启</t>
  </si>
  <si>
    <t>云南省曲靖市麒麟区文化路沾化小区</t>
  </si>
  <si>
    <t>UQ7.5-4;UK7.5-3</t>
  </si>
  <si>
    <t>7700116778107；7700116778110</t>
  </si>
  <si>
    <t>泰国直邮</t>
  </si>
  <si>
    <t>US7.5-4</t>
  </si>
  <si>
    <t>7700116778120</t>
  </si>
  <si>
    <t>UQ7.5-1</t>
  </si>
  <si>
    <t>7700116778117</t>
  </si>
  <si>
    <t>官方</t>
  </si>
  <si>
    <t>白嘉丽</t>
  </si>
  <si>
    <t>赵女生</t>
  </si>
  <si>
    <t>上海市上海市普陀区陕西北路1588号A1601室</t>
  </si>
  <si>
    <t>张莹</t>
  </si>
  <si>
    <t>钱丽</t>
  </si>
  <si>
    <t xml:space="preserve">江苏省镇江市丹阳市云阳街道新世纪花园1栋3单元202 </t>
  </si>
  <si>
    <t>陈梅平</t>
  </si>
  <si>
    <t>李金珠</t>
  </si>
  <si>
    <t>440923198310201820</t>
  </si>
  <si>
    <t>广东省茂名电白区水东人民路时代名苑B栋705房</t>
  </si>
  <si>
    <t>二星总裁</t>
  </si>
  <si>
    <t>徐思华</t>
  </si>
  <si>
    <t xml:space="preserve">周李俪莎 </t>
  </si>
  <si>
    <t>430121199409247948</t>
  </si>
  <si>
    <t>湖南省长沙市长沙县星沙深业睿城小区E02栋</t>
  </si>
  <si>
    <t>吴静静</t>
  </si>
  <si>
    <t>河北省廊坊市文安县西关花苑小区</t>
  </si>
  <si>
    <t>黄淑来</t>
  </si>
  <si>
    <t xml:space="preserve">林家禄 </t>
  </si>
  <si>
    <t>福建省厦门市翔安区马巷镇海滨路口324国道中国石化旁福家康家具</t>
  </si>
  <si>
    <t>一星总裁</t>
  </si>
  <si>
    <t>廖育凯</t>
  </si>
  <si>
    <t>梁嘉洺</t>
  </si>
  <si>
    <t>广西壮族自治区钦州市灵山县湘桂广场南门中国移动</t>
  </si>
  <si>
    <t>北京市海淀区东升镇永泰庄北路9号龙脉千禧</t>
  </si>
  <si>
    <t>胡雪华</t>
  </si>
  <si>
    <t>天津市天津市武清区亚泰澜公馆19-1-201</t>
  </si>
  <si>
    <t>杨君君</t>
  </si>
  <si>
    <t xml:space="preserve">石磊 </t>
  </si>
  <si>
    <t>湖南省，湘潭市，岳塘区，宝塔街道，霞光中路，金侨中央花园钻石湾A栋0702</t>
  </si>
  <si>
    <t>="7700116778138"</t>
  </si>
  <si>
    <t>张丹华</t>
  </si>
  <si>
    <t>广东省深圳市南山区宝能太古城北区H座6C</t>
  </si>
  <si>
    <t>="7700116778141"</t>
  </si>
  <si>
    <t>黄冕</t>
  </si>
  <si>
    <t xml:space="preserve">黄斌彬 </t>
  </si>
  <si>
    <t>广西壮族自治区南宁市西乡塘区广西机电职业技术学院</t>
  </si>
  <si>
    <t>="7700116778144"</t>
  </si>
  <si>
    <t>王永明</t>
  </si>
  <si>
    <t>山西省阳泉市郊区开发区农贸住宅楼</t>
  </si>
  <si>
    <t>="7700116778142"</t>
  </si>
  <si>
    <t>董跃元</t>
  </si>
  <si>
    <t>王令江</t>
  </si>
  <si>
    <t>372922197410226112</t>
  </si>
  <si>
    <t xml:space="preserve">北京市北京市丰台区西南郊市场精品厅12号
</t>
  </si>
  <si>
    <t>7700116778140</t>
  </si>
  <si>
    <t>吴芳</t>
  </si>
  <si>
    <t>王文霞</t>
  </si>
  <si>
    <t>河北省秦皇岛市海港区工农里1-3-二楼西室</t>
  </si>
  <si>
    <t>="7700116778136"</t>
  </si>
  <si>
    <t>朱慧</t>
  </si>
  <si>
    <t>顾振华</t>
  </si>
  <si>
    <t>河南省周口市川汇区太昊路中心血站</t>
  </si>
  <si>
    <t>="7700116778135"</t>
  </si>
  <si>
    <t>陕西省西安市长安区樱花二路雅居乐勃朗峰19号楼401</t>
  </si>
  <si>
    <t>="7700116778137"</t>
  </si>
  <si>
    <t xml:space="preserve">李萍 </t>
  </si>
  <si>
    <t>河南省周口市川汇区周口市川汇区人和路天明城小区</t>
  </si>
  <si>
    <t>="7700116778134"</t>
  </si>
  <si>
    <t>闭仪焜</t>
  </si>
  <si>
    <t>广西壮族自治区南宁市西乡塘区坛洛镇老李羊肉粉</t>
  </si>
  <si>
    <t>="7700116778139"</t>
  </si>
  <si>
    <t>闭玉香</t>
  </si>
  <si>
    <t>="7700116778133"</t>
  </si>
  <si>
    <t>江丽莉</t>
  </si>
  <si>
    <t>何映影</t>
  </si>
  <si>
    <t>532524198902021821</t>
  </si>
  <si>
    <t>云南省红河哈尼族彝族自治州建水县五龙商场</t>
  </si>
  <si>
    <t>7700116778145</t>
  </si>
  <si>
    <t>林小淋</t>
  </si>
  <si>
    <t>贵州省贵阳市南明区山水黔城一组团6栋一单元</t>
  </si>
  <si>
    <t>陈建庆</t>
  </si>
  <si>
    <t>浙江省绍兴市越城区小城北桥，上寨路6号，宏泽苑小区、9幢104</t>
  </si>
  <si>
    <t>辛伟</t>
  </si>
  <si>
    <t xml:space="preserve">辛伟 </t>
  </si>
  <si>
    <t>江苏省徐州市铜山区铜山新区彭祖路10号 人防世纪大厦201室</t>
  </si>
  <si>
    <t>7700116778282；7700116778274</t>
  </si>
  <si>
    <t xml:space="preserve">赵午辉 </t>
  </si>
  <si>
    <t>142723197808270618</t>
  </si>
  <si>
    <t>山西省运城市芮城县华茂小区</t>
  </si>
  <si>
    <t>7700116778287</t>
  </si>
  <si>
    <t>李嘉伟</t>
  </si>
  <si>
    <t xml:space="preserve">李嘉伟 </t>
  </si>
  <si>
    <t>广东省东莞市南城街道胜和蚝江一村三巷一号</t>
  </si>
  <si>
    <t>7700116778279</t>
  </si>
  <si>
    <t xml:space="preserve">苗顺尧 </t>
  </si>
  <si>
    <t>吉林省长春市生态大街6666号，净月创业服务中心主楼一楼01113</t>
  </si>
  <si>
    <t>7700116778275</t>
  </si>
  <si>
    <t>郑玲</t>
  </si>
  <si>
    <t xml:space="preserve">黄晓敏 </t>
  </si>
  <si>
    <t xml:space="preserve">福州市鼓楼区琴亭路66号御景台花园4#110，13959199793 </t>
  </si>
  <si>
    <t>7700116778281</t>
  </si>
  <si>
    <t>范灶红</t>
  </si>
  <si>
    <t>广东省深圳市福田区南园路埔尾村31栋 民生楼 809</t>
  </si>
  <si>
    <t>7700116778284</t>
  </si>
  <si>
    <t>牛苗苗</t>
  </si>
  <si>
    <t>山东省潍坊市其它区高新区潍县中路宝通街恒大名都30号楼1单元802室</t>
  </si>
  <si>
    <t>7700116778272</t>
  </si>
  <si>
    <t>齐雅婷</t>
  </si>
  <si>
    <t>付旺</t>
  </si>
  <si>
    <t>江西省南昌市青云谱区昌东工业园东升大道1688号向导放心车1688号傅旺</t>
  </si>
  <si>
    <t>7700116778285</t>
  </si>
  <si>
    <t>5069395268;3244766387</t>
  </si>
  <si>
    <t xml:space="preserve">齐雅婷 </t>
  </si>
  <si>
    <t>江西省南昌市青山湖区北京东路1198号天泽园12-3-1101室</t>
  </si>
  <si>
    <t>7700116778278</t>
  </si>
  <si>
    <t>刘精</t>
  </si>
  <si>
    <t>河北省唐山市路北区万科金域华府3期212楼1103</t>
  </si>
  <si>
    <t>7700116778280</t>
  </si>
  <si>
    <t xml:space="preserve">李竹中 </t>
  </si>
  <si>
    <t>湖南省长沙市当代广场A6栋1807室</t>
  </si>
  <si>
    <t>7700116778271</t>
  </si>
  <si>
    <t>李舒扬</t>
  </si>
  <si>
    <t>索绪燕</t>
  </si>
  <si>
    <t>广东省深圳市龙岗区龙城街道黄阁路招商依山郡29-3-14N</t>
  </si>
  <si>
    <t>7700116778276</t>
  </si>
  <si>
    <t>唐剑</t>
  </si>
  <si>
    <t>江苏省苏州市吴江区汾湖镇芦莘大道209号聚划算电器</t>
  </si>
  <si>
    <t>7700116778283</t>
  </si>
  <si>
    <t>韦青涟</t>
  </si>
  <si>
    <t>广西壮族自治区南宁市兴宁区南梧大道200号金禾湾东区28栋A单元</t>
  </si>
  <si>
    <t>7700116778277</t>
  </si>
  <si>
    <t>湖北省宜昌市西陵区城东大道东山花园35栋112</t>
  </si>
  <si>
    <t>7700116778273</t>
  </si>
  <si>
    <t xml:space="preserve">杨君君 </t>
  </si>
  <si>
    <t>湖南省益阳市安化县安化县东坪镇锦苑鑫城(好润家超市)4栋501</t>
  </si>
  <si>
    <t>7700116778286</t>
  </si>
  <si>
    <t>黄婷</t>
  </si>
  <si>
    <t>贵州省黔西南布依族苗族自治州兴义市瑞金路兴义商城永诚保险公司</t>
  </si>
  <si>
    <t>7700116778288</t>
  </si>
  <si>
    <t xml:space="preserve">董小越 </t>
  </si>
  <si>
    <t xml:space="preserve">广东省湛江市遂溪县湛江市遂溪县南门田十七横玉池路28号 </t>
  </si>
  <si>
    <t>7700116778300</t>
  </si>
  <si>
    <t>张锦松</t>
  </si>
  <si>
    <t>广东中山市坦洲镇东平路31号</t>
  </si>
  <si>
    <t>7700116778290</t>
  </si>
  <si>
    <t>范悦</t>
  </si>
  <si>
    <t>广东省阳江市阳春市春城镇朝阳路新港大排档侧</t>
  </si>
  <si>
    <t>7700116778292</t>
  </si>
  <si>
    <t>王芃苏</t>
  </si>
  <si>
    <t>张冰</t>
  </si>
  <si>
    <t xml:space="preserve">江苏省宿迁市泗洪县城市花园4号楼三单元 </t>
  </si>
  <si>
    <t>7700116778297</t>
  </si>
  <si>
    <t xml:space="preserve">赵旭 </t>
  </si>
  <si>
    <t>江苏省南京市鼓楼区汉中门大街388号乾和福邸5-2-201</t>
  </si>
  <si>
    <t>7700116778293</t>
  </si>
  <si>
    <t xml:space="preserve">白永富 </t>
  </si>
  <si>
    <t>北京市北京市石景山区杏石沟甲一号</t>
  </si>
  <si>
    <t>7700116778303</t>
  </si>
  <si>
    <t>郑丽娜</t>
  </si>
  <si>
    <t>广东省汕尾市海丰县可塘镇珠宝市场D馆1453</t>
  </si>
  <si>
    <t>7700116778289；'7700116778296；'7700116778301</t>
  </si>
  <si>
    <t xml:space="preserve">王秀丽 </t>
  </si>
  <si>
    <t>辽宁省朝阳市北票市五间房镇庄头营菜市场内马哥精品水果店</t>
  </si>
  <si>
    <t>7700116778291</t>
  </si>
  <si>
    <t>许佳一</t>
  </si>
  <si>
    <t xml:space="preserve">许佳一 </t>
  </si>
  <si>
    <t>辽宁省抚顺市望花区沈抚新城锦绣澜湾C区20号楼</t>
  </si>
  <si>
    <t>UQ5-1</t>
  </si>
  <si>
    <t>7700116778302</t>
  </si>
  <si>
    <t>王娟</t>
  </si>
  <si>
    <t>广东省深圳市罗湖区布心今日家园明山20Ｍ</t>
  </si>
  <si>
    <t>7700116778299</t>
  </si>
  <si>
    <t>7700116778295</t>
  </si>
  <si>
    <t>宋伟红</t>
  </si>
  <si>
    <t>辽宁省朝阳市北票市北票南山盛达社区</t>
  </si>
  <si>
    <t>7700116778298</t>
  </si>
  <si>
    <t xml:space="preserve">朱慧 </t>
  </si>
  <si>
    <t>UQ10-1;UK7.5-1</t>
  </si>
  <si>
    <t>7700116778294；'7700116778304</t>
  </si>
  <si>
    <t>王燕</t>
  </si>
  <si>
    <t xml:space="preserve">田丽姝 </t>
  </si>
  <si>
    <t>宁夏回族自治区中卫市沙坡头区创业城中心广场婉卿May妆</t>
  </si>
  <si>
    <t>7700116778305</t>
  </si>
  <si>
    <t>汤喆</t>
  </si>
  <si>
    <t>陕西省渭南市临渭西四路发改委家属院</t>
  </si>
  <si>
    <t>辽宁省朝阳市北票市欣怡家园小区一单元9楼</t>
  </si>
  <si>
    <t>王仪聪</t>
  </si>
  <si>
    <t>广西壮族自治区北海市海城区贵州路和西南大道交界海御新天地7栋2203</t>
  </si>
  <si>
    <t>赵雯</t>
  </si>
  <si>
    <t>湖北省武汉市江岸区百步亭花园悦秀苑209栋2单元504</t>
  </si>
  <si>
    <t>顾游</t>
  </si>
  <si>
    <t>陈国捷</t>
  </si>
  <si>
    <t>福建省福州市长乐区金峰镇南华花园C1座 国惠石材店</t>
  </si>
  <si>
    <t>何彦春</t>
  </si>
  <si>
    <t>李莉莉</t>
  </si>
  <si>
    <t>广西壮族自治区贺州市八步区城西路33号广济医院</t>
  </si>
  <si>
    <t>刘琼</t>
  </si>
  <si>
    <t>北京市北京市通州区台湖镇兴光三街九号院18-2-802</t>
  </si>
  <si>
    <t>李佩莹</t>
  </si>
  <si>
    <t>林柏君</t>
  </si>
  <si>
    <t>广东省东莞市万江街道滨江公馆11栋2单元</t>
  </si>
  <si>
    <t>徐路璐</t>
  </si>
  <si>
    <t>河北省唐山市遵化市华明路乙座2号现代口腔医院</t>
  </si>
  <si>
    <t>陈艳慧</t>
  </si>
  <si>
    <t>陈小慧</t>
  </si>
  <si>
    <t>福建省厦门市湖里区禾山街道坂上258号601#UOOLATEX泰国进口乳胶寝具</t>
  </si>
  <si>
    <t>张小磊</t>
  </si>
  <si>
    <t>广东省中山市小榄镇民安北路67号后门5楼</t>
  </si>
  <si>
    <t>林钰强</t>
  </si>
  <si>
    <t>北京市北京市朝阳区豆各庄朝丰家园6号院11号楼一单元1303</t>
  </si>
  <si>
    <t>刘思逸</t>
  </si>
  <si>
    <t>浙江省金华市东阳市江北湖莲西街98号刘佳袜业有限公司</t>
  </si>
  <si>
    <t>范珂欣</t>
  </si>
  <si>
    <t>四川省成都市其它区高新西区西源大道2006号电子科技大学清水河校区</t>
  </si>
  <si>
    <t>UK5-1</t>
  </si>
  <si>
    <t>汤梦玲</t>
  </si>
  <si>
    <t>江苏省苏州市姑苏区宝带西路1177号世茂广场H幢3604</t>
  </si>
  <si>
    <t>闫政涵</t>
  </si>
  <si>
    <t>刘志强</t>
  </si>
  <si>
    <t>河北省石家庄市正定县正定镇西洋村</t>
  </si>
  <si>
    <t>湖南省益阳市安化县东坪镇锦苑鑫城(好润家超市)4栋501</t>
  </si>
  <si>
    <t>周娜</t>
  </si>
  <si>
    <t>辽宁省鞍山市海城市新立御景尚品15号楼一单元</t>
  </si>
  <si>
    <t>骆文清</t>
  </si>
  <si>
    <t>李春花</t>
  </si>
  <si>
    <t>重庆市渝北区北大资源博雅一期8栋</t>
  </si>
  <si>
    <t>UK10-1</t>
  </si>
  <si>
    <t>赵旭</t>
  </si>
  <si>
    <t>关伟</t>
  </si>
  <si>
    <t>河南省商丘市宁陵县巴比伦星城小区2号楼3单元802</t>
  </si>
  <si>
    <t>李竹中</t>
  </si>
  <si>
    <t>湖南省长沙市长沙县当代广场A6栋1807室</t>
  </si>
  <si>
    <t>国内发货</t>
    <phoneticPr fontId="8" type="noConversion"/>
  </si>
  <si>
    <t>广东省汕尾市海丰县可塘镇珠宝市场D馆1453</t>
    <phoneticPr fontId="8" type="noConversion"/>
  </si>
  <si>
    <t>赵大大</t>
  </si>
  <si>
    <t>广东省广州市白云区金沙街道宏祠街6号广附实验学校</t>
    <phoneticPr fontId="8" type="noConversion"/>
  </si>
  <si>
    <t>孙媛丽</t>
  </si>
  <si>
    <t>重庆市重庆市九龙坡区科园四路170号龙湖新壹城2号楼负101</t>
  </si>
  <si>
    <t>枕头数量</t>
    <phoneticPr fontId="8" type="noConversion"/>
  </si>
  <si>
    <t>发货信息</t>
    <phoneticPr fontId="8" type="noConversion"/>
  </si>
  <si>
    <t>7700116778541</t>
  </si>
  <si>
    <t>7700116778547</t>
  </si>
  <si>
    <t>7700116778561</t>
  </si>
  <si>
    <t>7700116778558</t>
  </si>
  <si>
    <t>7700116778552</t>
  </si>
  <si>
    <t>7700116778544</t>
  </si>
  <si>
    <t>7700116778553</t>
  </si>
  <si>
    <t>7700116778546</t>
  </si>
  <si>
    <t>7700116778551</t>
  </si>
  <si>
    <t>7700116778545</t>
  </si>
  <si>
    <t>7700116778560</t>
  </si>
  <si>
    <t>7700116778554</t>
  </si>
  <si>
    <t>7700116778543</t>
  </si>
  <si>
    <t>7700116778550</t>
  </si>
  <si>
    <t>7700116778540</t>
  </si>
  <si>
    <t>7700116778549</t>
  </si>
  <si>
    <t>7700116778555</t>
  </si>
  <si>
    <t>7700116778548</t>
  </si>
  <si>
    <t>7700116778562</t>
  </si>
  <si>
    <t>7700116778559</t>
  </si>
  <si>
    <t>7700116778557;
7700116778563;
7700116778556;</t>
    <phoneticPr fontId="8" type="noConversion"/>
  </si>
  <si>
    <t>广东省东莞市南城街道胜和蚝江一村三巷一号</t>
    <phoneticPr fontId="8" type="noConversion"/>
  </si>
  <si>
    <t>李祯</t>
    <phoneticPr fontId="8" type="noConversion"/>
  </si>
  <si>
    <t>国内发货</t>
    <phoneticPr fontId="8" type="noConversion"/>
  </si>
  <si>
    <t>浙江省嘉兴市海盐县武原街道中医院麻醉科</t>
    <phoneticPr fontId="8" type="noConversion"/>
  </si>
  <si>
    <t>薛玉玲</t>
  </si>
  <si>
    <t>薛玉玲 </t>
  </si>
  <si>
    <t xml:space="preserve">福建省福州市福清市玉屏街道柴坊顶36号 </t>
    <phoneticPr fontId="8" type="noConversion"/>
  </si>
  <si>
    <t>河南省商丘市宁陵县巴比伦星城小区2号楼3单元802</t>
    <phoneticPr fontId="8" type="noConversion"/>
  </si>
  <si>
    <t>一星总裁</t>
    <phoneticPr fontId="8" type="noConversion"/>
  </si>
  <si>
    <t>顾游</t>
    <phoneticPr fontId="8" type="noConversion"/>
  </si>
  <si>
    <t>关伟</t>
    <phoneticPr fontId="8" type="noConversion"/>
  </si>
  <si>
    <t>7700116778564</t>
  </si>
  <si>
    <t>7700116778569;
7700116778573;
7700116778572;
7700116778570;</t>
    <phoneticPr fontId="8" type="noConversion"/>
  </si>
  <si>
    <t>7700116778565</t>
  </si>
  <si>
    <t>胡敏平</t>
  </si>
  <si>
    <t>广东省广州市白云区白云大道北丛云路云山居15栋4梯203房</t>
    <phoneticPr fontId="8" type="noConversion"/>
  </si>
  <si>
    <t>河南省周口市川汇区太昊路中心血站</t>
    <phoneticPr fontId="8" type="noConversion"/>
  </si>
  <si>
    <t>宋金平</t>
  </si>
  <si>
    <t>山东省青岛市黄岛区隐珠街道（原胶南）九方文化家园</t>
    <phoneticPr fontId="8" type="noConversion"/>
  </si>
  <si>
    <t>二星总裁</t>
    <phoneticPr fontId="8" type="noConversion"/>
  </si>
  <si>
    <t>徐思华</t>
    <phoneticPr fontId="8" type="noConversion"/>
  </si>
  <si>
    <t>刘淑环</t>
    <phoneticPr fontId="8" type="noConversion"/>
  </si>
  <si>
    <t>山西省阳泉市城区小阳泉财政局宿舍</t>
    <phoneticPr fontId="8" type="noConversion"/>
  </si>
  <si>
    <t>一星总裁</t>
    <phoneticPr fontId="8" type="noConversion"/>
  </si>
  <si>
    <t>范悦</t>
    <phoneticPr fontId="8" type="noConversion"/>
  </si>
  <si>
    <t>国内发货</t>
    <phoneticPr fontId="8" type="noConversion"/>
  </si>
  <si>
    <t>广东省阳江市阳春市春城镇朝阳路新港大排档侧</t>
    <phoneticPr fontId="8" type="noConversion"/>
  </si>
  <si>
    <t>湖北省宜昌市西陵区城东大道东山花园35栋112</t>
    <phoneticPr fontId="8" type="noConversion"/>
  </si>
  <si>
    <t>总裁</t>
    <phoneticPr fontId="8" type="noConversion"/>
  </si>
  <si>
    <t>黄淑来</t>
    <phoneticPr fontId="8" type="noConversion"/>
  </si>
  <si>
    <t>福建省福州市台江区江滨西大道193号美伦茗园B区3#105</t>
    <phoneticPr fontId="8" type="noConversion"/>
  </si>
  <si>
    <t>蓝晓玲</t>
    <phoneticPr fontId="8" type="noConversion"/>
  </si>
  <si>
    <t>黄淑来</t>
    <phoneticPr fontId="8" type="noConversion"/>
  </si>
  <si>
    <t>总裁</t>
    <phoneticPr fontId="8" type="noConversion"/>
  </si>
  <si>
    <t>王芃苏</t>
    <phoneticPr fontId="8" type="noConversion"/>
  </si>
  <si>
    <t>江苏省宿迁市泗洪县澳门花园34-1</t>
    <phoneticPr fontId="8" type="noConversion"/>
  </si>
  <si>
    <t>吉林省长春市宽城区长新街长新小区13栋2门603</t>
    <phoneticPr fontId="8" type="noConversion"/>
  </si>
  <si>
    <t>官方</t>
    <phoneticPr fontId="8" type="noConversion"/>
  </si>
  <si>
    <t>王蕾</t>
    <phoneticPr fontId="8" type="noConversion"/>
  </si>
  <si>
    <t>湖北省武汉市洪山区张家湾街白沙五路万科金色城市锦绣苑</t>
    <phoneticPr fontId="8" type="noConversion"/>
  </si>
  <si>
    <t>二星总裁</t>
    <phoneticPr fontId="8" type="noConversion"/>
  </si>
  <si>
    <t>沈秋月</t>
    <phoneticPr fontId="8" type="noConversion"/>
  </si>
  <si>
    <t>广东省深圳市龙华区赤岭头新一村136栋302</t>
    <phoneticPr fontId="8" type="noConversion"/>
  </si>
  <si>
    <t>沈世明</t>
    <phoneticPr fontId="8" type="noConversion"/>
  </si>
  <si>
    <t>董事</t>
    <phoneticPr fontId="8" type="noConversion"/>
  </si>
  <si>
    <t>高洁</t>
    <phoneticPr fontId="8" type="noConversion"/>
  </si>
  <si>
    <t>国内发货</t>
    <phoneticPr fontId="8" type="noConversion"/>
  </si>
  <si>
    <t>山东省烟台市芝罘区前进路1号网点26号宝贝计划</t>
    <phoneticPr fontId="8" type="noConversion"/>
  </si>
  <si>
    <t>总裁</t>
    <phoneticPr fontId="8" type="noConversion"/>
  </si>
  <si>
    <t>马丽娟</t>
    <phoneticPr fontId="8" type="noConversion"/>
  </si>
  <si>
    <t>国内发货</t>
    <phoneticPr fontId="8" type="noConversion"/>
  </si>
  <si>
    <t>王学慧 </t>
    <phoneticPr fontId="8" type="noConversion"/>
  </si>
  <si>
    <t>辽宁省大连市其它区大连开发区红星海五期青屿蓝112-202</t>
    <phoneticPr fontId="8" type="noConversion"/>
  </si>
  <si>
    <t>泰国直邮</t>
    <phoneticPr fontId="8" type="noConversion"/>
  </si>
  <si>
    <t>2.2m*2m*7.5cm -1</t>
  </si>
  <si>
    <t>谷梦溪</t>
    <phoneticPr fontId="8" type="noConversion"/>
  </si>
  <si>
    <t>于文娟 </t>
    <phoneticPr fontId="8" type="noConversion"/>
  </si>
  <si>
    <t>河南省新乡市封丘县文化路锦绣花园15号楼4单元</t>
    <phoneticPr fontId="8" type="noConversion"/>
  </si>
  <si>
    <t>蒋刚权</t>
  </si>
  <si>
    <t xml:space="preserve">广东省佛山市南海区大沥镇水头雄边工业区华兴五金店后边时五金机械厂 </t>
    <phoneticPr fontId="8" type="noConversion"/>
  </si>
  <si>
    <t>辽宁省大连市瓦房店市共济办事处德林街一段16号楼2单元501</t>
    <phoneticPr fontId="8" type="noConversion"/>
  </si>
  <si>
    <t>孙媛丽</t>
    <phoneticPr fontId="8" type="noConversion"/>
  </si>
  <si>
    <t>白艳平</t>
    <phoneticPr fontId="8" type="noConversion"/>
  </si>
  <si>
    <t>江西省赣州市章贡区青年路10－4号红袖专卖店</t>
    <phoneticPr fontId="8" type="noConversion"/>
  </si>
  <si>
    <t>徐思华</t>
    <phoneticPr fontId="8" type="noConversion"/>
  </si>
  <si>
    <t>肖春华</t>
    <phoneticPr fontId="8" type="noConversion"/>
  </si>
  <si>
    <t>深圳市罗湖区布心今日家园明山轩20Ｍ</t>
  </si>
  <si>
    <t>总裁</t>
    <phoneticPr fontId="8" type="noConversion"/>
  </si>
  <si>
    <t>周兆礼</t>
    <phoneticPr fontId="8" type="noConversion"/>
  </si>
  <si>
    <t>国内发货</t>
    <phoneticPr fontId="8" type="noConversion"/>
  </si>
  <si>
    <t>山东省青岛市胶州市向阳市场Ａ座一楼E区13号</t>
    <phoneticPr fontId="8" type="noConversion"/>
  </si>
  <si>
    <t>郭琳</t>
  </si>
  <si>
    <t>姚岵春</t>
  </si>
  <si>
    <t>黑龙江省哈尔滨市道里区松苍街90号</t>
    <phoneticPr fontId="8" type="noConversion"/>
  </si>
  <si>
    <t>卢娴</t>
  </si>
  <si>
    <t>广西壮族自治区柳州市城中区阳光100城市广场8栋1-10门面</t>
    <phoneticPr fontId="8" type="noConversion"/>
  </si>
  <si>
    <t>总裁</t>
    <phoneticPr fontId="8" type="noConversion"/>
  </si>
  <si>
    <t>婷婷</t>
  </si>
  <si>
    <t>广东省广州市番禺区迎新路8号星力动漫G35金汇科技</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</si>
</sst>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00"/>
    <numFmt numFmtId="177" formatCode="0_);[Red]\(0\)"/>
  </numFmts>
  <fonts count="12" x14ac:knownFonts="1">
    <font>
      <sz val="11"/>
      <color theme="1"/>
      <name val="宋体"/>
      <charset val="134"/>
      <scheme val="minor"/>
    </font>
    <font>
      <sz val="12"/>
      <name val="宋体"/>
      <family val="3"/>
      <charset val="134"/>
      <scheme val="minor"/>
    </font>
    <font>
      <sz val="12"/>
      <color theme="1"/>
      <name val="宋体"/>
      <family val="3"/>
      <charset val="134"/>
      <scheme val="minor"/>
    </font>
    <font>
      <sz val="12"/>
      <color theme="1"/>
      <name val="宋体"/>
      <family val="3"/>
      <charset val="134"/>
    </font>
    <font>
      <sz val="12"/>
      <name val="宋体"/>
      <family val="3"/>
      <charset val="134"/>
    </font>
    <font>
      <sz val="11"/>
      <color theme="1"/>
      <name val="宋体"/>
      <family val="3"/>
      <charset val="134"/>
      <scheme val="minor"/>
    </font>
    <font>
      <b/>
      <sz val="9"/>
      <name val="宋体"/>
      <family val="3"/>
      <charset val="134"/>
    </font>
    <font>
      <sz val="9"/>
      <name val="宋体"/>
      <family val="3"/>
      <charset val="134"/>
    </font>
    <font>
      <sz val="9"/>
      <name val="宋体"/>
      <family val="3"/>
      <charset val="134"/>
      <scheme val="minor"/>
    </font>
    <font>
      <b/>
      <sz val="12"/>
      <color indexed="81"/>
      <name val="宋体"/>
      <family val="3"/>
      <charset val="134"/>
    </font>
    <font>
      <sz val="12"/>
      <color rgb="FF666666"/>
      <name val="宋体"/>
      <family val="3"/>
      <charset val="134"/>
    </font>
    <font>
      <b/>
      <sz val="9"/>
      <color indexed="81"/>
      <name val="宋体"/>
      <family val="3"/>
      <charset val="134"/>
    </font>
  </fonts>
  <fills count="6">
    <fill>
      <patternFill patternType="none"/>
    </fill>
    <fill>
      <patternFill patternType="gray125"/>
    </fill>
    <fill>
      <patternFill patternType="solid">
        <fgColor rgb="FFC00000"/>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5" fillId="0" borderId="0">
      <alignment vertical="center"/>
    </xf>
  </cellStyleXfs>
  <cellXfs count="27">
    <xf numFmtId="0" fontId="0" fillId="0" borderId="0" xfId="0">
      <alignment vertical="center"/>
    </xf>
    <xf numFmtId="0" fontId="1" fillId="0" borderId="0" xfId="0" applyFont="1">
      <alignment vertical="center"/>
    </xf>
    <xf numFmtId="0" fontId="2" fillId="0" borderId="0" xfId="0" applyFont="1" applyAlignment="1">
      <alignment horizontal="left" vertical="center"/>
    </xf>
    <xf numFmtId="0" fontId="2" fillId="0" borderId="0" xfId="0" applyFont="1">
      <alignment vertical="center"/>
    </xf>
    <xf numFmtId="0" fontId="2" fillId="0" borderId="0" xfId="0" applyFont="1" applyAlignment="1">
      <alignment horizontal="center" vertical="center"/>
    </xf>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4" borderId="1" xfId="0" applyFont="1" applyFill="1" applyBorder="1" applyAlignment="1">
      <alignment horizontal="left" vertical="center" wrapText="1"/>
    </xf>
    <xf numFmtId="49" fontId="3" fillId="4" borderId="1" xfId="0" applyNumberFormat="1" applyFont="1" applyFill="1" applyBorder="1" applyAlignment="1">
      <alignment horizontal="left" vertical="center" wrapText="1"/>
    </xf>
    <xf numFmtId="58" fontId="2" fillId="0" borderId="0" xfId="0" applyNumberFormat="1" applyFont="1" applyAlignment="1">
      <alignment horizontal="left" vertical="center"/>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center" vertical="center"/>
    </xf>
    <xf numFmtId="0" fontId="2" fillId="0" borderId="0" xfId="0" applyFont="1" applyAlignment="1">
      <alignment vertical="center" wrapText="1"/>
    </xf>
    <xf numFmtId="49" fontId="3" fillId="0" borderId="1" xfId="0" applyNumberFormat="1" applyFont="1" applyFill="1" applyBorder="1" applyAlignment="1">
      <alignment horizontal="left" vertical="center"/>
    </xf>
    <xf numFmtId="0" fontId="3" fillId="0" borderId="1" xfId="0" applyFont="1" applyFill="1" applyBorder="1" applyAlignment="1">
      <alignment horizontal="center" vertical="center"/>
    </xf>
    <xf numFmtId="0" fontId="0" fillId="0" borderId="0" xfId="0" applyFont="1" applyFill="1" applyBorder="1" applyAlignment="1">
      <alignment vertical="center"/>
    </xf>
    <xf numFmtId="49" fontId="4" fillId="0" borderId="0" xfId="0" applyNumberFormat="1" applyFont="1" applyFill="1" applyBorder="1" applyAlignment="1"/>
    <xf numFmtId="0" fontId="5" fillId="0" borderId="0" xfId="1">
      <alignment vertical="center"/>
    </xf>
    <xf numFmtId="176" fontId="2" fillId="0" borderId="0" xfId="0" applyNumberFormat="1" applyFont="1">
      <alignment vertical="center"/>
    </xf>
    <xf numFmtId="58" fontId="1" fillId="0" borderId="0" xfId="0" applyNumberFormat="1" applyFont="1" applyAlignment="1">
      <alignment horizontal="left" vertical="center"/>
    </xf>
    <xf numFmtId="0" fontId="1" fillId="0" borderId="0" xfId="0" applyFont="1" applyAlignment="1">
      <alignment horizontal="center" vertical="center"/>
    </xf>
    <xf numFmtId="0" fontId="2" fillId="0" borderId="0" xfId="0" quotePrefix="1" applyFont="1">
      <alignment vertical="center"/>
    </xf>
    <xf numFmtId="0" fontId="5" fillId="0" borderId="0" xfId="1" quotePrefix="1">
      <alignment vertical="center"/>
    </xf>
    <xf numFmtId="177" fontId="3" fillId="4" borderId="1" xfId="0" applyNumberFormat="1" applyFont="1" applyFill="1" applyBorder="1" applyAlignment="1">
      <alignment horizontal="left" vertical="center" wrapText="1"/>
    </xf>
    <xf numFmtId="177" fontId="2" fillId="0" borderId="0" xfId="0" applyNumberFormat="1" applyFont="1">
      <alignment vertical="center"/>
    </xf>
    <xf numFmtId="177" fontId="10" fillId="0" borderId="0" xfId="0" applyNumberFormat="1" applyFont="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A257"/>
  <sheetViews>
    <sheetView tabSelected="1" zoomScale="80" zoomScaleNormal="80" workbookViewId="0">
      <pane ySplit="1" topLeftCell="A100" activePane="bottomLeft" state="frozen"/>
      <selection pane="bottomLeft" activeCell="G121" sqref="G121"/>
    </sheetView>
  </sheetViews>
  <sheetFormatPr defaultColWidth="9" defaultRowHeight="14.25" x14ac:dyDescent="0.15"/>
  <cols>
    <col min="1" max="1" width="9" style="2"/>
    <col min="2" max="2" width="15.25" style="3" customWidth="1"/>
    <col min="3" max="3" width="11.625" style="3" customWidth="1"/>
    <col min="4" max="4" width="11.5" style="3"/>
    <col min="5" max="5" width="11.75" style="3" customWidth="1"/>
    <col min="6" max="6" width="15.625" style="3" customWidth="1"/>
    <col min="7" max="7" width="14.25" style="3" customWidth="1"/>
    <col min="8" max="8" width="23.625" style="25" customWidth="1"/>
    <col min="9" max="9" width="76" style="3" customWidth="1"/>
    <col min="10" max="19" width="9" style="4"/>
    <col min="20" max="20" width="9" style="3"/>
    <col min="21" max="21" width="19.25" style="3" customWidth="1"/>
    <col min="22" max="22" width="15.875" style="3" customWidth="1"/>
    <col min="23" max="23" width="15.375" style="3" customWidth="1"/>
    <col min="24" max="16384" width="9" style="3"/>
  </cols>
  <sheetData>
    <row r="1" spans="1:27" x14ac:dyDescent="0.15">
      <c r="A1" s="5" t="s">
        <v>0</v>
      </c>
      <c r="B1" s="6" t="s">
        <v>1</v>
      </c>
      <c r="C1" s="7" t="s">
        <v>2</v>
      </c>
      <c r="D1" s="7" t="s">
        <v>3</v>
      </c>
      <c r="E1" s="6" t="s">
        <v>4</v>
      </c>
      <c r="F1" s="8" t="s">
        <v>5</v>
      </c>
      <c r="G1" s="9" t="s">
        <v>6</v>
      </c>
      <c r="H1" s="24" t="s">
        <v>7</v>
      </c>
      <c r="I1" s="8" t="s">
        <v>8</v>
      </c>
      <c r="J1" s="11" t="s">
        <v>9</v>
      </c>
      <c r="K1" s="11" t="s">
        <v>10</v>
      </c>
      <c r="L1" s="11" t="s">
        <v>11</v>
      </c>
      <c r="M1" s="12" t="s">
        <v>12</v>
      </c>
      <c r="N1" s="12" t="s">
        <v>13</v>
      </c>
      <c r="O1" s="12" t="s">
        <v>14</v>
      </c>
      <c r="P1" s="12" t="s">
        <v>15</v>
      </c>
      <c r="Q1" s="12" t="s">
        <v>16</v>
      </c>
      <c r="R1" s="12" t="s">
        <v>17</v>
      </c>
      <c r="S1" s="12"/>
      <c r="T1" s="12"/>
      <c r="U1" s="12" t="s">
        <v>18</v>
      </c>
      <c r="V1" s="14" t="s">
        <v>19</v>
      </c>
      <c r="W1" s="15" t="s">
        <v>20</v>
      </c>
      <c r="Z1" s="3" t="s">
        <v>269</v>
      </c>
      <c r="AA1" s="3" t="s">
        <v>270</v>
      </c>
    </row>
    <row r="2" spans="1:27" hidden="1" x14ac:dyDescent="0.15">
      <c r="A2" s="10">
        <v>43556</v>
      </c>
      <c r="B2" s="3">
        <v>7691733120</v>
      </c>
      <c r="C2" s="3" t="s">
        <v>21</v>
      </c>
      <c r="D2" s="3" t="s">
        <v>22</v>
      </c>
      <c r="E2" s="3" t="s">
        <v>23</v>
      </c>
      <c r="F2" s="3" t="s">
        <v>24</v>
      </c>
      <c r="G2" s="3">
        <v>15541661918</v>
      </c>
      <c r="H2" s="3"/>
      <c r="I2" s="3" t="s">
        <v>25</v>
      </c>
      <c r="K2" s="4">
        <v>2</v>
      </c>
      <c r="V2" s="16" t="str">
        <f>"7700116778116"</f>
        <v>7700116778116</v>
      </c>
      <c r="Z2" s="3">
        <f>SUM(J2:R2)</f>
        <v>2</v>
      </c>
      <c r="AA2" s="3" t="str">
        <f t="shared" ref="AA2:AA33" si="0">IF(J2&gt;0,"U1-"&amp;J2&amp;";","")&amp;IF(K2&gt;0,"U2-"&amp;K2&amp;";","")&amp;IF(L2&gt;0,"U3-"&amp;L2&amp;";","")&amp;IF(M2&gt;0,"U4-"&amp;M2&amp;";","")&amp;IF(N2&gt;0,"U6-"&amp;N2&amp;";","")&amp;IF(O2&gt;0,"U7-"&amp;O2&amp;";","")&amp;IF(P2&gt;0,"U8-"&amp;P2&amp;";","")&amp;IF(Q2&gt;0,"U9-"&amp;Q2&amp;";","")&amp;IF(R2&gt;0,"U10-"&amp;R2&amp;";","")&amp;U2</f>
        <v>U2-2;</v>
      </c>
    </row>
    <row r="3" spans="1:27" hidden="1" x14ac:dyDescent="0.15">
      <c r="A3" s="10">
        <v>43556</v>
      </c>
      <c r="B3" s="3">
        <v>9444772213</v>
      </c>
      <c r="C3" s="3" t="s">
        <v>26</v>
      </c>
      <c r="D3" s="3" t="s">
        <v>27</v>
      </c>
      <c r="E3" s="3" t="s">
        <v>23</v>
      </c>
      <c r="F3" s="3" t="s">
        <v>28</v>
      </c>
      <c r="G3" s="3">
        <v>13529880946</v>
      </c>
      <c r="H3" s="3"/>
      <c r="I3" s="3" t="s">
        <v>29</v>
      </c>
      <c r="J3" s="4">
        <v>14</v>
      </c>
      <c r="L3" s="4">
        <v>3</v>
      </c>
      <c r="V3" s="16" t="str">
        <f>"7700116778113"</f>
        <v>7700116778113</v>
      </c>
      <c r="Z3" s="3">
        <f t="shared" ref="Z3:Z66" si="1">SUM(J3:R3)</f>
        <v>17</v>
      </c>
      <c r="AA3" s="3" t="str">
        <f t="shared" si="0"/>
        <v>U1-14;U3-3;</v>
      </c>
    </row>
    <row r="4" spans="1:27" hidden="1" x14ac:dyDescent="0.15">
      <c r="A4" s="10">
        <v>43556</v>
      </c>
      <c r="B4" s="3">
        <v>2775602642</v>
      </c>
      <c r="C4" s="3" t="s">
        <v>26</v>
      </c>
      <c r="D4" s="3" t="s">
        <v>27</v>
      </c>
      <c r="E4" s="3" t="s">
        <v>23</v>
      </c>
      <c r="F4" s="3" t="s">
        <v>30</v>
      </c>
      <c r="G4" s="3">
        <v>15188060330</v>
      </c>
      <c r="H4" s="3"/>
      <c r="I4" s="3" t="s">
        <v>31</v>
      </c>
      <c r="P4" s="4">
        <v>2</v>
      </c>
      <c r="V4" s="16" t="str">
        <f>"7700116778106"</f>
        <v>7700116778106</v>
      </c>
      <c r="Z4" s="3">
        <f t="shared" si="1"/>
        <v>2</v>
      </c>
      <c r="AA4" s="3" t="str">
        <f t="shared" si="0"/>
        <v>U8-2;</v>
      </c>
    </row>
    <row r="5" spans="1:27" hidden="1" x14ac:dyDescent="0.15">
      <c r="A5" s="10">
        <v>43556</v>
      </c>
      <c r="B5" s="3">
        <v>3648157688</v>
      </c>
      <c r="C5" s="3" t="s">
        <v>26</v>
      </c>
      <c r="D5" s="3" t="s">
        <v>27</v>
      </c>
      <c r="E5" s="3" t="s">
        <v>23</v>
      </c>
      <c r="F5" s="3" t="s">
        <v>28</v>
      </c>
      <c r="G5" s="3">
        <v>13529880946</v>
      </c>
      <c r="H5" s="3"/>
      <c r="I5" s="3" t="s">
        <v>29</v>
      </c>
      <c r="U5" s="3" t="s">
        <v>32</v>
      </c>
      <c r="V5" s="16"/>
      <c r="W5" s="22" t="s">
        <v>33</v>
      </c>
      <c r="Z5" s="3">
        <f t="shared" si="1"/>
        <v>0</v>
      </c>
      <c r="AA5" s="3" t="str">
        <f t="shared" si="0"/>
        <v>UQ7.5-4;UK7.5-3</v>
      </c>
    </row>
    <row r="6" spans="1:27" hidden="1" x14ac:dyDescent="0.15">
      <c r="A6" s="10">
        <v>43556</v>
      </c>
      <c r="B6" s="3">
        <v>3648157688</v>
      </c>
      <c r="C6" s="3" t="s">
        <v>26</v>
      </c>
      <c r="D6" s="3" t="s">
        <v>27</v>
      </c>
      <c r="E6" s="3" t="s">
        <v>34</v>
      </c>
      <c r="F6" s="3" t="s">
        <v>28</v>
      </c>
      <c r="G6" s="3">
        <v>13529880946</v>
      </c>
      <c r="H6" s="3"/>
      <c r="I6" s="3" t="s">
        <v>29</v>
      </c>
      <c r="U6" s="3" t="s">
        <v>35</v>
      </c>
      <c r="W6" s="22" t="s">
        <v>36</v>
      </c>
      <c r="Z6" s="3">
        <f t="shared" si="1"/>
        <v>0</v>
      </c>
      <c r="AA6" s="3" t="str">
        <f t="shared" si="0"/>
        <v>US7.5-4</v>
      </c>
    </row>
    <row r="7" spans="1:27" hidden="1" x14ac:dyDescent="0.15">
      <c r="A7" s="10">
        <v>43556</v>
      </c>
      <c r="B7" s="3">
        <v>8762895094</v>
      </c>
      <c r="C7" s="3" t="s">
        <v>26</v>
      </c>
      <c r="D7" s="3" t="s">
        <v>27</v>
      </c>
      <c r="E7" s="3" t="s">
        <v>23</v>
      </c>
      <c r="F7" s="3" t="s">
        <v>30</v>
      </c>
      <c r="G7" s="3">
        <v>15188060330</v>
      </c>
      <c r="H7" s="3"/>
      <c r="I7" s="3" t="s">
        <v>31</v>
      </c>
      <c r="U7" s="3" t="s">
        <v>37</v>
      </c>
      <c r="V7" s="16"/>
      <c r="W7" s="22" t="s">
        <v>38</v>
      </c>
      <c r="Z7" s="3">
        <f t="shared" si="1"/>
        <v>0</v>
      </c>
      <c r="AA7" s="3" t="str">
        <f t="shared" si="0"/>
        <v>UQ7.5-1</v>
      </c>
    </row>
    <row r="8" spans="1:27" hidden="1" x14ac:dyDescent="0.15">
      <c r="A8" s="10">
        <v>43556</v>
      </c>
      <c r="B8" s="3">
        <v>2446404676</v>
      </c>
      <c r="C8" s="3" t="s">
        <v>39</v>
      </c>
      <c r="D8" s="3" t="s">
        <v>40</v>
      </c>
      <c r="E8" s="3" t="s">
        <v>23</v>
      </c>
      <c r="F8" s="3" t="s">
        <v>41</v>
      </c>
      <c r="G8" s="3">
        <v>18621809870</v>
      </c>
      <c r="H8" s="3"/>
      <c r="I8" s="3" t="s">
        <v>42</v>
      </c>
      <c r="K8" s="4">
        <v>1</v>
      </c>
      <c r="V8" s="16" t="str">
        <f>"7700116778115"</f>
        <v>7700116778115</v>
      </c>
      <c r="Z8" s="3">
        <f t="shared" si="1"/>
        <v>1</v>
      </c>
      <c r="AA8" s="3" t="str">
        <f t="shared" si="0"/>
        <v>U2-1;</v>
      </c>
    </row>
    <row r="9" spans="1:27" hidden="1" x14ac:dyDescent="0.15">
      <c r="A9" s="10">
        <v>43556</v>
      </c>
      <c r="B9" s="3">
        <v>4213656268</v>
      </c>
      <c r="C9" s="3" t="s">
        <v>26</v>
      </c>
      <c r="D9" s="3" t="s">
        <v>43</v>
      </c>
      <c r="E9" s="3" t="s">
        <v>23</v>
      </c>
      <c r="F9" s="3" t="s">
        <v>44</v>
      </c>
      <c r="G9" s="3">
        <v>15952956431</v>
      </c>
      <c r="H9" s="3"/>
      <c r="I9" s="3" t="s">
        <v>45</v>
      </c>
      <c r="J9" s="4">
        <v>3</v>
      </c>
      <c r="K9" s="4">
        <v>3</v>
      </c>
      <c r="V9" s="16" t="str">
        <f>"7700116778105"</f>
        <v>7700116778105</v>
      </c>
      <c r="Z9" s="3">
        <f t="shared" si="1"/>
        <v>6</v>
      </c>
      <c r="AA9" s="3" t="str">
        <f t="shared" si="0"/>
        <v>U1-3;U2-3;</v>
      </c>
    </row>
    <row r="10" spans="1:27" hidden="1" x14ac:dyDescent="0.15">
      <c r="A10" s="10">
        <v>43556</v>
      </c>
      <c r="B10" s="3">
        <v>4582241209</v>
      </c>
      <c r="C10" s="3" t="s">
        <v>21</v>
      </c>
      <c r="D10" s="3" t="s">
        <v>46</v>
      </c>
      <c r="E10" s="3" t="s">
        <v>34</v>
      </c>
      <c r="F10" s="3" t="s">
        <v>47</v>
      </c>
      <c r="G10" s="3">
        <v>13926721468</v>
      </c>
      <c r="H10" s="22" t="s">
        <v>48</v>
      </c>
      <c r="I10" s="3" t="s">
        <v>49</v>
      </c>
      <c r="J10" s="4">
        <v>1</v>
      </c>
      <c r="K10" s="4">
        <v>1</v>
      </c>
      <c r="V10" s="16" t="str">
        <f>"7700116778119"</f>
        <v>7700116778119</v>
      </c>
      <c r="Z10" s="3">
        <f t="shared" si="1"/>
        <v>2</v>
      </c>
      <c r="AA10" s="3" t="str">
        <f t="shared" ref="AA10:AA16" si="2">IF(J10&gt;0,"U1-"&amp;J10&amp;";","")&amp;IF(K10&gt;0,"U2-"&amp;K10&amp;";","")&amp;IF(L10&gt;0,"U3-"&amp;L10&amp;";","")&amp;IF(M10&gt;0,"U4-"&amp;M10&amp;";","")&amp;IF(N10&gt;0,"U6-"&amp;N10&amp;";","")&amp;IF(O10&gt;0,"U7-"&amp;O10&amp;";","")&amp;IF(P10&gt;0,"U8-"&amp;P10&amp;";","")&amp;IF(Q10&gt;0,"U9-"&amp;Q10&amp;";","")&amp;IF(R10&gt;0,"U10-"&amp;R10&amp;";","")&amp;V10</f>
        <v>U1-1;U2-1;7700116778119</v>
      </c>
    </row>
    <row r="11" spans="1:27" hidden="1" x14ac:dyDescent="0.15">
      <c r="A11" s="10">
        <v>43556</v>
      </c>
      <c r="B11" s="3">
        <v>7318732626</v>
      </c>
      <c r="C11" s="3" t="s">
        <v>50</v>
      </c>
      <c r="D11" s="3" t="s">
        <v>51</v>
      </c>
      <c r="E11" s="3" t="s">
        <v>34</v>
      </c>
      <c r="F11" s="3" t="s">
        <v>52</v>
      </c>
      <c r="G11" s="3">
        <v>18674390819</v>
      </c>
      <c r="H11" s="22" t="s">
        <v>53</v>
      </c>
      <c r="I11" s="3" t="s">
        <v>54</v>
      </c>
      <c r="J11" s="4">
        <v>1</v>
      </c>
      <c r="K11" s="4">
        <v>1</v>
      </c>
      <c r="V11" s="16" t="str">
        <f>"7700116778118"</f>
        <v>7700116778118</v>
      </c>
      <c r="Z11" s="3">
        <f t="shared" si="1"/>
        <v>2</v>
      </c>
      <c r="AA11" s="3" t="str">
        <f t="shared" si="2"/>
        <v>U1-1;U2-1;7700116778118</v>
      </c>
    </row>
    <row r="12" spans="1:27" hidden="1" x14ac:dyDescent="0.15">
      <c r="A12" s="10">
        <v>43556</v>
      </c>
      <c r="B12" s="3">
        <v>3952875627</v>
      </c>
      <c r="C12" s="3" t="s">
        <v>39</v>
      </c>
      <c r="D12" s="3" t="s">
        <v>55</v>
      </c>
      <c r="E12" s="3" t="s">
        <v>23</v>
      </c>
      <c r="F12" s="3" t="s">
        <v>55</v>
      </c>
      <c r="G12" s="3">
        <v>18632655996</v>
      </c>
      <c r="H12" s="3"/>
      <c r="I12" s="3" t="s">
        <v>56</v>
      </c>
      <c r="J12" s="4">
        <v>2</v>
      </c>
      <c r="K12" s="4">
        <v>2</v>
      </c>
      <c r="V12" s="16" t="str">
        <f>"7700116778114"</f>
        <v>7700116778114</v>
      </c>
      <c r="Z12" s="3">
        <f t="shared" si="1"/>
        <v>4</v>
      </c>
      <c r="AA12" s="3" t="str">
        <f t="shared" si="2"/>
        <v>U1-2;U2-2;7700116778114</v>
      </c>
    </row>
    <row r="13" spans="1:27" hidden="1" x14ac:dyDescent="0.15">
      <c r="A13" s="10">
        <v>43556</v>
      </c>
      <c r="B13" s="3">
        <v>3930884829</v>
      </c>
      <c r="C13" s="3" t="s">
        <v>39</v>
      </c>
      <c r="D13" s="3" t="s">
        <v>57</v>
      </c>
      <c r="E13" s="3" t="s">
        <v>23</v>
      </c>
      <c r="F13" s="3" t="s">
        <v>58</v>
      </c>
      <c r="G13" s="3">
        <v>13600705788</v>
      </c>
      <c r="H13" s="3"/>
      <c r="I13" s="3" t="s">
        <v>59</v>
      </c>
      <c r="J13" s="4">
        <v>1</v>
      </c>
      <c r="K13" s="4">
        <v>1</v>
      </c>
      <c r="V13" s="16" t="str">
        <f>"7700116778112"</f>
        <v>7700116778112</v>
      </c>
      <c r="Z13" s="3">
        <f t="shared" si="1"/>
        <v>2</v>
      </c>
      <c r="AA13" s="3" t="str">
        <f t="shared" si="2"/>
        <v>U1-1;U2-1;7700116778112</v>
      </c>
    </row>
    <row r="14" spans="1:27" hidden="1" x14ac:dyDescent="0.15">
      <c r="A14" s="10">
        <v>43556</v>
      </c>
      <c r="B14" s="3">
        <v>5779561371</v>
      </c>
      <c r="C14" s="3" t="s">
        <v>60</v>
      </c>
      <c r="D14" s="3" t="s">
        <v>61</v>
      </c>
      <c r="E14" s="3" t="s">
        <v>23</v>
      </c>
      <c r="F14" s="3" t="s">
        <v>62</v>
      </c>
      <c r="G14" s="3">
        <v>15807873218</v>
      </c>
      <c r="H14" s="3"/>
      <c r="I14" s="3" t="s">
        <v>63</v>
      </c>
      <c r="M14" s="4">
        <v>1</v>
      </c>
      <c r="V14" s="16" t="str">
        <f>"7700116778111"</f>
        <v>7700116778111</v>
      </c>
      <c r="Z14" s="3">
        <f t="shared" si="1"/>
        <v>1</v>
      </c>
      <c r="AA14" s="3" t="str">
        <f t="shared" si="2"/>
        <v>U4-1;7700116778111</v>
      </c>
    </row>
    <row r="15" spans="1:27" hidden="1" x14ac:dyDescent="0.15">
      <c r="A15" s="10">
        <v>43556</v>
      </c>
      <c r="B15" s="3">
        <v>3110273946</v>
      </c>
      <c r="C15" s="3" t="s">
        <v>60</v>
      </c>
      <c r="D15" s="3" t="s">
        <v>61</v>
      </c>
      <c r="E15" s="3" t="s">
        <v>23</v>
      </c>
      <c r="F15" s="3" t="s">
        <v>61</v>
      </c>
      <c r="G15" s="3">
        <v>13878747196</v>
      </c>
      <c r="H15" s="3"/>
      <c r="I15" s="3" t="s">
        <v>64</v>
      </c>
      <c r="K15" s="4">
        <v>1</v>
      </c>
      <c r="V15" s="16" t="str">
        <f>"7700116778109"</f>
        <v>7700116778109</v>
      </c>
      <c r="Z15" s="3">
        <f t="shared" si="1"/>
        <v>1</v>
      </c>
      <c r="AA15" s="3" t="str">
        <f t="shared" si="2"/>
        <v>U2-1;7700116778109</v>
      </c>
    </row>
    <row r="16" spans="1:27" hidden="1" x14ac:dyDescent="0.15">
      <c r="A16" s="10">
        <v>43556</v>
      </c>
      <c r="B16" s="3">
        <v>9990168021</v>
      </c>
      <c r="C16" s="3" t="s">
        <v>39</v>
      </c>
      <c r="D16" s="3" t="s">
        <v>65</v>
      </c>
      <c r="E16" s="3" t="s">
        <v>23</v>
      </c>
      <c r="F16" s="3" t="s">
        <v>65</v>
      </c>
      <c r="G16" s="3">
        <v>15810794842</v>
      </c>
      <c r="H16" s="3"/>
      <c r="I16" s="3" t="s">
        <v>66</v>
      </c>
      <c r="L16" s="4">
        <v>1</v>
      </c>
      <c r="V16" s="16" t="str">
        <f>"7700116778108"</f>
        <v>7700116778108</v>
      </c>
      <c r="Z16" s="3">
        <f t="shared" si="1"/>
        <v>1</v>
      </c>
      <c r="AA16" s="3" t="str">
        <f t="shared" si="2"/>
        <v>U3-1;7700116778108</v>
      </c>
    </row>
    <row r="17" spans="1:27" hidden="1" x14ac:dyDescent="0.15">
      <c r="A17" s="10">
        <v>43557</v>
      </c>
      <c r="B17" s="3">
        <v>9933160222</v>
      </c>
      <c r="C17" s="3" t="s">
        <v>26</v>
      </c>
      <c r="D17" s="3" t="s">
        <v>67</v>
      </c>
      <c r="E17" s="3" t="s">
        <v>23</v>
      </c>
      <c r="F17" s="3" t="s">
        <v>68</v>
      </c>
      <c r="G17" s="3">
        <v>13873285987</v>
      </c>
      <c r="H17" s="3"/>
      <c r="I17" s="3" t="s">
        <v>69</v>
      </c>
      <c r="K17" s="4">
        <v>2</v>
      </c>
      <c r="V17" s="17" t="s">
        <v>70</v>
      </c>
      <c r="Z17" s="3">
        <f t="shared" si="1"/>
        <v>2</v>
      </c>
      <c r="AA17" s="3" t="str">
        <f t="shared" si="0"/>
        <v>U2-2;</v>
      </c>
    </row>
    <row r="18" spans="1:27" hidden="1" x14ac:dyDescent="0.15">
      <c r="A18" s="10">
        <v>43557</v>
      </c>
      <c r="B18" s="3">
        <v>3166298487</v>
      </c>
      <c r="C18" s="3" t="s">
        <v>39</v>
      </c>
      <c r="D18" s="3" t="s">
        <v>40</v>
      </c>
      <c r="E18" s="3" t="s">
        <v>23</v>
      </c>
      <c r="F18" s="3" t="s">
        <v>71</v>
      </c>
      <c r="G18" s="3">
        <v>13823684603</v>
      </c>
      <c r="H18" s="3"/>
      <c r="I18" s="3" t="s">
        <v>72</v>
      </c>
      <c r="J18" s="4">
        <v>1</v>
      </c>
      <c r="K18" s="4">
        <v>1</v>
      </c>
      <c r="V18" s="17" t="s">
        <v>73</v>
      </c>
      <c r="Z18" s="3">
        <f t="shared" si="1"/>
        <v>2</v>
      </c>
      <c r="AA18" s="3" t="str">
        <f t="shared" si="0"/>
        <v>U1-1;U2-1;</v>
      </c>
    </row>
    <row r="19" spans="1:27" hidden="1" x14ac:dyDescent="0.15">
      <c r="A19" s="10">
        <v>43557</v>
      </c>
      <c r="B19" s="3">
        <v>4493419231</v>
      </c>
      <c r="C19" s="3" t="s">
        <v>60</v>
      </c>
      <c r="D19" s="3" t="s">
        <v>74</v>
      </c>
      <c r="E19" s="3" t="s">
        <v>23</v>
      </c>
      <c r="F19" s="3" t="s">
        <v>75</v>
      </c>
      <c r="G19" s="3">
        <v>18777512110</v>
      </c>
      <c r="H19" s="3"/>
      <c r="I19" s="3" t="s">
        <v>76</v>
      </c>
      <c r="M19" s="4">
        <v>1</v>
      </c>
      <c r="V19" s="17" t="s">
        <v>77</v>
      </c>
      <c r="Z19" s="3">
        <f t="shared" si="1"/>
        <v>1</v>
      </c>
      <c r="AA19" s="3" t="str">
        <f t="shared" si="0"/>
        <v>U4-1;</v>
      </c>
    </row>
    <row r="20" spans="1:27" hidden="1" x14ac:dyDescent="0.15">
      <c r="A20" s="10">
        <v>43557</v>
      </c>
      <c r="B20" s="3">
        <v>4980836725</v>
      </c>
      <c r="C20" s="3" t="s">
        <v>50</v>
      </c>
      <c r="D20" s="3" t="s">
        <v>51</v>
      </c>
      <c r="E20" s="3" t="s">
        <v>23</v>
      </c>
      <c r="F20" s="3" t="s">
        <v>78</v>
      </c>
      <c r="G20" s="3">
        <v>15303437137</v>
      </c>
      <c r="H20" s="3"/>
      <c r="I20" s="13" t="s">
        <v>79</v>
      </c>
      <c r="K20" s="4">
        <v>2</v>
      </c>
      <c r="P20" s="4">
        <v>1</v>
      </c>
      <c r="V20" s="17" t="s">
        <v>80</v>
      </c>
      <c r="Z20" s="3">
        <f t="shared" si="1"/>
        <v>3</v>
      </c>
      <c r="AA20" s="3" t="str">
        <f t="shared" si="0"/>
        <v>U2-2;U8-1;</v>
      </c>
    </row>
    <row r="21" spans="1:27" ht="28.5" hidden="1" x14ac:dyDescent="0.15">
      <c r="A21" s="10">
        <v>43557</v>
      </c>
      <c r="B21" s="3">
        <v>3152792913</v>
      </c>
      <c r="C21" s="3" t="s">
        <v>60</v>
      </c>
      <c r="D21" s="3" t="s">
        <v>81</v>
      </c>
      <c r="E21" s="3" t="s">
        <v>34</v>
      </c>
      <c r="F21" s="3" t="s">
        <v>82</v>
      </c>
      <c r="G21" s="3">
        <v>13911011596</v>
      </c>
      <c r="H21" s="22" t="s">
        <v>83</v>
      </c>
      <c r="I21" s="13" t="s">
        <v>84</v>
      </c>
      <c r="J21" s="4">
        <v>1</v>
      </c>
      <c r="K21" s="4">
        <v>1</v>
      </c>
      <c r="L21" s="4">
        <v>1</v>
      </c>
      <c r="M21" s="4">
        <v>1</v>
      </c>
      <c r="Q21" s="4">
        <v>1</v>
      </c>
      <c r="V21" s="22" t="s">
        <v>85</v>
      </c>
      <c r="Z21" s="3">
        <f t="shared" si="1"/>
        <v>5</v>
      </c>
      <c r="AA21" s="3" t="str">
        <f t="shared" si="0"/>
        <v>U1-1;U2-1;U3-1;U4-1;U9-1;</v>
      </c>
    </row>
    <row r="22" spans="1:27" hidden="1" x14ac:dyDescent="0.15">
      <c r="A22" s="10">
        <v>43557</v>
      </c>
      <c r="B22" s="3">
        <v>5999832421</v>
      </c>
      <c r="C22" s="3" t="s">
        <v>21</v>
      </c>
      <c r="D22" s="3" t="s">
        <v>86</v>
      </c>
      <c r="E22" s="3" t="s">
        <v>23</v>
      </c>
      <c r="F22" s="3" t="s">
        <v>87</v>
      </c>
      <c r="G22" s="3">
        <v>13833511795</v>
      </c>
      <c r="H22" s="3"/>
      <c r="I22" s="3" t="s">
        <v>88</v>
      </c>
      <c r="J22" s="4">
        <v>1</v>
      </c>
      <c r="V22" s="17" t="s">
        <v>89</v>
      </c>
      <c r="Z22" s="3">
        <f t="shared" si="1"/>
        <v>1</v>
      </c>
      <c r="AA22" s="3" t="str">
        <f t="shared" si="0"/>
        <v>U1-1;</v>
      </c>
    </row>
    <row r="23" spans="1:27" hidden="1" x14ac:dyDescent="0.15">
      <c r="A23" s="10">
        <v>43557</v>
      </c>
      <c r="B23" s="3">
        <v>6051999560</v>
      </c>
      <c r="C23" s="3" t="s">
        <v>60</v>
      </c>
      <c r="D23" s="3" t="s">
        <v>90</v>
      </c>
      <c r="E23" s="3" t="s">
        <v>23</v>
      </c>
      <c r="F23" s="3" t="s">
        <v>91</v>
      </c>
      <c r="G23" s="3">
        <v>13838610060</v>
      </c>
      <c r="H23" s="3"/>
      <c r="I23" s="3" t="s">
        <v>92</v>
      </c>
      <c r="K23" s="4">
        <v>1</v>
      </c>
      <c r="V23" s="17" t="s">
        <v>93</v>
      </c>
      <c r="Z23" s="3">
        <f t="shared" si="1"/>
        <v>1</v>
      </c>
      <c r="AA23" s="3" t="str">
        <f t="shared" si="0"/>
        <v>U2-1;</v>
      </c>
    </row>
    <row r="24" spans="1:27" hidden="1" x14ac:dyDescent="0.15">
      <c r="A24" s="10">
        <v>43557</v>
      </c>
      <c r="B24" s="3">
        <v>2459155452</v>
      </c>
      <c r="C24" s="3" t="s">
        <v>60</v>
      </c>
      <c r="D24" s="3" t="s">
        <v>90</v>
      </c>
      <c r="E24" s="3" t="s">
        <v>23</v>
      </c>
      <c r="F24" s="3" t="s">
        <v>90</v>
      </c>
      <c r="G24" s="3">
        <v>13393860728</v>
      </c>
      <c r="H24" s="3"/>
      <c r="I24" s="3" t="s">
        <v>94</v>
      </c>
      <c r="Q24" s="4">
        <v>2</v>
      </c>
      <c r="V24" s="17" t="s">
        <v>95</v>
      </c>
      <c r="Z24" s="3">
        <f t="shared" si="1"/>
        <v>2</v>
      </c>
      <c r="AA24" s="3" t="str">
        <f t="shared" si="0"/>
        <v>U9-2;</v>
      </c>
    </row>
    <row r="25" spans="1:27" hidden="1" x14ac:dyDescent="0.15">
      <c r="A25" s="10">
        <v>43557</v>
      </c>
      <c r="B25" s="3">
        <v>8974586359</v>
      </c>
      <c r="C25" s="3" t="s">
        <v>60</v>
      </c>
      <c r="D25" s="3" t="s">
        <v>90</v>
      </c>
      <c r="E25" s="3" t="s">
        <v>23</v>
      </c>
      <c r="F25" s="3" t="s">
        <v>96</v>
      </c>
      <c r="G25" s="3">
        <v>13703906190</v>
      </c>
      <c r="H25" s="3"/>
      <c r="I25" s="3" t="s">
        <v>97</v>
      </c>
      <c r="K25" s="4">
        <v>1</v>
      </c>
      <c r="V25" s="17" t="s">
        <v>98</v>
      </c>
      <c r="Z25" s="3">
        <f t="shared" si="1"/>
        <v>1</v>
      </c>
      <c r="AA25" s="3" t="str">
        <f t="shared" si="0"/>
        <v>U2-1;</v>
      </c>
    </row>
    <row r="26" spans="1:27" hidden="1" x14ac:dyDescent="0.15">
      <c r="A26" s="10">
        <v>43557</v>
      </c>
      <c r="B26" s="3">
        <v>1950218751</v>
      </c>
      <c r="C26" s="3" t="s">
        <v>60</v>
      </c>
      <c r="D26" s="3" t="s">
        <v>61</v>
      </c>
      <c r="E26" s="3" t="s">
        <v>23</v>
      </c>
      <c r="F26" s="3" t="s">
        <v>99</v>
      </c>
      <c r="G26" s="3">
        <v>13978694522</v>
      </c>
      <c r="H26" s="3"/>
      <c r="I26" s="3" t="s">
        <v>100</v>
      </c>
      <c r="Q26" s="4">
        <v>1</v>
      </c>
      <c r="V26" s="17" t="s">
        <v>101</v>
      </c>
      <c r="Z26" s="3">
        <f t="shared" si="1"/>
        <v>1</v>
      </c>
      <c r="AA26" s="3" t="str">
        <f t="shared" si="0"/>
        <v>U9-1;</v>
      </c>
    </row>
    <row r="27" spans="1:27" hidden="1" x14ac:dyDescent="0.15">
      <c r="A27" s="10">
        <v>43557</v>
      </c>
      <c r="B27" s="3">
        <v>5569418331</v>
      </c>
      <c r="C27" s="3" t="s">
        <v>60</v>
      </c>
      <c r="D27" s="3" t="s">
        <v>61</v>
      </c>
      <c r="E27" s="3" t="s">
        <v>23</v>
      </c>
      <c r="F27" s="3" t="s">
        <v>102</v>
      </c>
      <c r="G27" s="3">
        <v>13978694522</v>
      </c>
      <c r="H27" s="3"/>
      <c r="I27" s="3" t="s">
        <v>100</v>
      </c>
      <c r="K27" s="4">
        <v>1</v>
      </c>
      <c r="V27" s="17" t="s">
        <v>103</v>
      </c>
      <c r="Z27" s="3">
        <f t="shared" si="1"/>
        <v>1</v>
      </c>
      <c r="AA27" s="3" t="str">
        <f t="shared" si="0"/>
        <v>U2-1;</v>
      </c>
    </row>
    <row r="28" spans="1:27" hidden="1" x14ac:dyDescent="0.15">
      <c r="A28" s="10">
        <v>43557</v>
      </c>
      <c r="B28" s="3">
        <v>9809880675</v>
      </c>
      <c r="C28" s="3" t="s">
        <v>39</v>
      </c>
      <c r="D28" s="3" t="s">
        <v>104</v>
      </c>
      <c r="E28" s="3" t="s">
        <v>34</v>
      </c>
      <c r="F28" s="3" t="s">
        <v>105</v>
      </c>
      <c r="G28" s="3">
        <v>13769414941</v>
      </c>
      <c r="H28" s="22" t="s">
        <v>106</v>
      </c>
      <c r="I28" s="3" t="s">
        <v>107</v>
      </c>
      <c r="Q28" s="4">
        <v>1</v>
      </c>
      <c r="V28" s="22" t="s">
        <v>108</v>
      </c>
      <c r="Z28" s="3">
        <f t="shared" si="1"/>
        <v>1</v>
      </c>
      <c r="AA28" s="3" t="str">
        <f t="shared" si="0"/>
        <v>U9-1;</v>
      </c>
    </row>
    <row r="29" spans="1:27" hidden="1" x14ac:dyDescent="0.15">
      <c r="A29" s="10">
        <v>43557</v>
      </c>
      <c r="B29" s="3">
        <v>3469620502</v>
      </c>
      <c r="C29" s="3" t="s">
        <v>21</v>
      </c>
      <c r="D29" s="3" t="s">
        <v>109</v>
      </c>
      <c r="E29" s="3" t="s">
        <v>23</v>
      </c>
      <c r="F29" s="3" t="s">
        <v>109</v>
      </c>
      <c r="G29" s="3">
        <v>13720826093</v>
      </c>
      <c r="H29" s="3"/>
      <c r="I29" s="3" t="s">
        <v>110</v>
      </c>
      <c r="J29" s="4">
        <v>4</v>
      </c>
      <c r="K29" s="4">
        <v>4</v>
      </c>
      <c r="Q29" s="4">
        <v>2</v>
      </c>
      <c r="Z29" s="3">
        <f t="shared" si="1"/>
        <v>10</v>
      </c>
      <c r="AA29" s="3" t="str">
        <f t="shared" si="0"/>
        <v>U1-4;U2-4;U9-2;</v>
      </c>
    </row>
    <row r="30" spans="1:27" hidden="1" x14ac:dyDescent="0.15">
      <c r="A30" s="10">
        <v>43557</v>
      </c>
      <c r="B30" s="3">
        <v>2484475707</v>
      </c>
      <c r="C30" s="3" t="s">
        <v>39</v>
      </c>
      <c r="D30" s="3" t="s">
        <v>111</v>
      </c>
      <c r="E30" s="3" t="s">
        <v>23</v>
      </c>
      <c r="F30" s="3" t="s">
        <v>111</v>
      </c>
      <c r="G30" s="3">
        <v>15958580422</v>
      </c>
      <c r="H30" s="3"/>
      <c r="I30" s="3" t="s">
        <v>112</v>
      </c>
      <c r="Q30" s="4">
        <v>3</v>
      </c>
      <c r="R30" s="4">
        <v>1</v>
      </c>
      <c r="Z30" s="3">
        <f t="shared" si="1"/>
        <v>4</v>
      </c>
      <c r="AA30" s="3" t="str">
        <f t="shared" si="0"/>
        <v>U9-3;U10-1;</v>
      </c>
    </row>
    <row r="31" spans="1:27" hidden="1" x14ac:dyDescent="0.15">
      <c r="A31" s="10">
        <v>43558</v>
      </c>
      <c r="B31" s="3">
        <v>3824641212</v>
      </c>
      <c r="C31" s="3" t="s">
        <v>60</v>
      </c>
      <c r="D31" s="3" t="s">
        <v>113</v>
      </c>
      <c r="E31" s="3" t="s">
        <v>23</v>
      </c>
      <c r="F31" s="3" t="s">
        <v>114</v>
      </c>
      <c r="G31" s="3">
        <v>18952299872</v>
      </c>
      <c r="H31" s="3"/>
      <c r="I31" s="3" t="s">
        <v>115</v>
      </c>
      <c r="J31" s="4">
        <v>9</v>
      </c>
      <c r="K31" s="4">
        <v>11</v>
      </c>
      <c r="P31" s="4">
        <v>6</v>
      </c>
      <c r="R31" s="4">
        <v>6</v>
      </c>
      <c r="V31" s="22" t="s">
        <v>116</v>
      </c>
      <c r="Z31" s="3">
        <f t="shared" si="1"/>
        <v>32</v>
      </c>
      <c r="AA31" s="3" t="str">
        <f t="shared" si="0"/>
        <v>U1-9;U2-11;U8-6;U10-6;</v>
      </c>
    </row>
    <row r="32" spans="1:27" hidden="1" x14ac:dyDescent="0.15">
      <c r="A32" s="10">
        <v>43558</v>
      </c>
      <c r="B32" s="3">
        <v>2900203301</v>
      </c>
      <c r="C32" s="3" t="s">
        <v>60</v>
      </c>
      <c r="D32" s="3" t="s">
        <v>81</v>
      </c>
      <c r="E32" s="3" t="s">
        <v>34</v>
      </c>
      <c r="F32" s="3" t="s">
        <v>117</v>
      </c>
      <c r="G32" s="3">
        <v>13834375859</v>
      </c>
      <c r="H32" s="22" t="s">
        <v>118</v>
      </c>
      <c r="I32" s="3" t="s">
        <v>119</v>
      </c>
      <c r="J32" s="4">
        <v>1</v>
      </c>
      <c r="L32" s="4">
        <v>1</v>
      </c>
      <c r="V32" s="22" t="s">
        <v>120</v>
      </c>
      <c r="Z32" s="3">
        <f t="shared" si="1"/>
        <v>2</v>
      </c>
      <c r="AA32" s="3" t="str">
        <f t="shared" si="0"/>
        <v>U1-1;U3-1;</v>
      </c>
    </row>
    <row r="33" spans="1:27" hidden="1" x14ac:dyDescent="0.15">
      <c r="A33" s="10">
        <v>43558</v>
      </c>
      <c r="B33" s="3">
        <v>4552646369</v>
      </c>
      <c r="C33" s="3" t="s">
        <v>39</v>
      </c>
      <c r="D33" s="3" t="s">
        <v>121</v>
      </c>
      <c r="E33" s="3" t="s">
        <v>23</v>
      </c>
      <c r="F33" s="3" t="s">
        <v>122</v>
      </c>
      <c r="G33" s="3">
        <v>13580870138</v>
      </c>
      <c r="H33" s="3"/>
      <c r="I33" s="3" t="s">
        <v>123</v>
      </c>
      <c r="R33" s="4">
        <v>1</v>
      </c>
      <c r="V33" s="23" t="s">
        <v>124</v>
      </c>
      <c r="Z33" s="3">
        <f t="shared" si="1"/>
        <v>1</v>
      </c>
      <c r="AA33" s="3" t="str">
        <f t="shared" si="0"/>
        <v>U10-1;</v>
      </c>
    </row>
    <row r="34" spans="1:27" hidden="1" x14ac:dyDescent="0.15">
      <c r="A34" s="10">
        <v>43558</v>
      </c>
      <c r="B34" s="3">
        <v>8469422134</v>
      </c>
      <c r="C34" s="3" t="s">
        <v>50</v>
      </c>
      <c r="D34" s="3" t="s">
        <v>51</v>
      </c>
      <c r="E34" s="3" t="s">
        <v>23</v>
      </c>
      <c r="F34" s="3" t="s">
        <v>125</v>
      </c>
      <c r="G34" s="3">
        <v>15043062624</v>
      </c>
      <c r="H34" s="3"/>
      <c r="I34" s="3" t="s">
        <v>126</v>
      </c>
      <c r="J34" s="4">
        <v>1</v>
      </c>
      <c r="L34" s="4">
        <v>1</v>
      </c>
      <c r="V34" s="23" t="s">
        <v>127</v>
      </c>
      <c r="Z34" s="3">
        <f t="shared" si="1"/>
        <v>2</v>
      </c>
      <c r="AA34" s="3" t="str">
        <f t="shared" ref="AA34:AA65" si="3">IF(J34&gt;0,"U1-"&amp;J34&amp;";","")&amp;IF(K34&gt;0,"U2-"&amp;K34&amp;";","")&amp;IF(L34&gt;0,"U3-"&amp;L34&amp;";","")&amp;IF(M34&gt;0,"U4-"&amp;M34&amp;";","")&amp;IF(N34&gt;0,"U6-"&amp;N34&amp;";","")&amp;IF(O34&gt;0,"U7-"&amp;O34&amp;";","")&amp;IF(P34&gt;0,"U8-"&amp;P34&amp;";","")&amp;IF(Q34&gt;0,"U9-"&amp;Q34&amp;";","")&amp;IF(R34&gt;0,"U10-"&amp;R34&amp;";","")&amp;U34</f>
        <v>U1-1;U3-1;</v>
      </c>
    </row>
    <row r="35" spans="1:27" hidden="1" x14ac:dyDescent="0.15">
      <c r="A35" s="10">
        <v>43558</v>
      </c>
      <c r="B35" s="3">
        <v>2566508247</v>
      </c>
      <c r="C35" s="3" t="s">
        <v>39</v>
      </c>
      <c r="D35" s="3" t="s">
        <v>128</v>
      </c>
      <c r="E35" s="3" t="s">
        <v>23</v>
      </c>
      <c r="F35" s="3" t="s">
        <v>129</v>
      </c>
      <c r="G35" s="3">
        <v>13959199793</v>
      </c>
      <c r="H35" s="3"/>
      <c r="I35" s="3" t="s">
        <v>130</v>
      </c>
      <c r="N35" s="4">
        <v>1</v>
      </c>
      <c r="V35" s="23" t="s">
        <v>131</v>
      </c>
      <c r="Z35" s="3">
        <f t="shared" si="1"/>
        <v>1</v>
      </c>
      <c r="AA35" s="3" t="str">
        <f t="shared" si="3"/>
        <v>U6-1;</v>
      </c>
    </row>
    <row r="36" spans="1:27" hidden="1" x14ac:dyDescent="0.15">
      <c r="A36" s="10">
        <v>43558</v>
      </c>
      <c r="B36" s="3">
        <v>5323565731</v>
      </c>
      <c r="C36" s="3" t="s">
        <v>50</v>
      </c>
      <c r="D36" s="3" t="s">
        <v>51</v>
      </c>
      <c r="E36" s="3" t="s">
        <v>23</v>
      </c>
      <c r="F36" s="3" t="s">
        <v>132</v>
      </c>
      <c r="G36" s="3">
        <v>13590276969</v>
      </c>
      <c r="H36" s="3"/>
      <c r="I36" s="13" t="s">
        <v>133</v>
      </c>
      <c r="K36" s="4">
        <v>1</v>
      </c>
      <c r="V36" s="23" t="s">
        <v>134</v>
      </c>
      <c r="Z36" s="3">
        <f t="shared" si="1"/>
        <v>1</v>
      </c>
      <c r="AA36" s="3" t="str">
        <f t="shared" si="3"/>
        <v>U2-1;</v>
      </c>
    </row>
    <row r="37" spans="1:27" hidden="1" x14ac:dyDescent="0.15">
      <c r="A37" s="10">
        <v>43558</v>
      </c>
      <c r="B37" s="3">
        <v>7842311627</v>
      </c>
      <c r="C37" s="3" t="s">
        <v>39</v>
      </c>
      <c r="D37" s="3" t="s">
        <v>135</v>
      </c>
      <c r="E37" s="3" t="s">
        <v>23</v>
      </c>
      <c r="F37" s="3" t="s">
        <v>135</v>
      </c>
      <c r="G37" s="3">
        <v>15610265228</v>
      </c>
      <c r="H37" s="3"/>
      <c r="I37" s="3" t="s">
        <v>136</v>
      </c>
      <c r="J37" s="4">
        <v>1</v>
      </c>
      <c r="K37" s="4">
        <v>1</v>
      </c>
      <c r="Q37" s="4">
        <v>1</v>
      </c>
      <c r="V37" s="23" t="s">
        <v>137</v>
      </c>
      <c r="Z37" s="3">
        <f t="shared" si="1"/>
        <v>3</v>
      </c>
      <c r="AA37" s="3" t="str">
        <f t="shared" si="3"/>
        <v>U1-1;U2-1;U9-1;</v>
      </c>
    </row>
    <row r="38" spans="1:27" hidden="1" x14ac:dyDescent="0.15">
      <c r="A38" s="10">
        <v>43558</v>
      </c>
      <c r="B38" s="3">
        <v>2996653538</v>
      </c>
      <c r="C38" s="3" t="s">
        <v>60</v>
      </c>
      <c r="D38" s="3" t="s">
        <v>138</v>
      </c>
      <c r="E38" s="3" t="s">
        <v>23</v>
      </c>
      <c r="F38" s="3" t="s">
        <v>139</v>
      </c>
      <c r="G38" s="3">
        <v>18507099282</v>
      </c>
      <c r="H38" s="3"/>
      <c r="I38" s="3" t="s">
        <v>140</v>
      </c>
      <c r="R38" s="4">
        <v>1</v>
      </c>
      <c r="V38" s="23" t="s">
        <v>141</v>
      </c>
      <c r="Z38" s="3">
        <f t="shared" si="1"/>
        <v>1</v>
      </c>
      <c r="AA38" s="3" t="str">
        <f t="shared" si="3"/>
        <v>U10-1;</v>
      </c>
    </row>
    <row r="39" spans="1:27" hidden="1" x14ac:dyDescent="0.15">
      <c r="A39" s="10">
        <v>43558</v>
      </c>
      <c r="B39" s="3" t="s">
        <v>142</v>
      </c>
      <c r="C39" s="3" t="s">
        <v>60</v>
      </c>
      <c r="D39" s="3" t="s">
        <v>138</v>
      </c>
      <c r="E39" s="3" t="s">
        <v>23</v>
      </c>
      <c r="F39" s="3" t="s">
        <v>143</v>
      </c>
      <c r="G39" s="3">
        <v>13177777058</v>
      </c>
      <c r="H39" s="3"/>
      <c r="I39" s="3" t="s">
        <v>144</v>
      </c>
      <c r="O39" s="4">
        <v>1</v>
      </c>
      <c r="Q39" s="4">
        <v>3</v>
      </c>
      <c r="R39" s="4">
        <v>2</v>
      </c>
      <c r="V39" s="23" t="s">
        <v>145</v>
      </c>
      <c r="Z39" s="3">
        <f t="shared" si="1"/>
        <v>6</v>
      </c>
      <c r="AA39" s="3" t="str">
        <f t="shared" si="3"/>
        <v>U7-1;U9-3;U10-2;</v>
      </c>
    </row>
    <row r="40" spans="1:27" hidden="1" x14ac:dyDescent="0.15">
      <c r="A40" s="10">
        <v>43558</v>
      </c>
      <c r="B40" s="3">
        <v>8857734229</v>
      </c>
      <c r="C40" s="3" t="s">
        <v>60</v>
      </c>
      <c r="D40" s="3" t="s">
        <v>81</v>
      </c>
      <c r="E40" s="3" t="s">
        <v>23</v>
      </c>
      <c r="F40" s="3" t="s">
        <v>146</v>
      </c>
      <c r="G40" s="3">
        <v>18231557792</v>
      </c>
      <c r="H40" s="3"/>
      <c r="I40" s="3" t="s">
        <v>147</v>
      </c>
      <c r="P40" s="4">
        <v>1</v>
      </c>
      <c r="R40" s="4">
        <v>5</v>
      </c>
      <c r="V40" s="23" t="s">
        <v>148</v>
      </c>
      <c r="Z40" s="3">
        <f t="shared" si="1"/>
        <v>6</v>
      </c>
      <c r="AA40" s="3" t="str">
        <f t="shared" si="3"/>
        <v>U8-1;U10-5;</v>
      </c>
    </row>
    <row r="41" spans="1:27" hidden="1" x14ac:dyDescent="0.15">
      <c r="A41" s="10">
        <v>43558</v>
      </c>
      <c r="B41" s="3">
        <v>9541038911</v>
      </c>
      <c r="C41" s="3" t="s">
        <v>21</v>
      </c>
      <c r="D41" s="3" t="s">
        <v>67</v>
      </c>
      <c r="E41" s="3" t="s">
        <v>23</v>
      </c>
      <c r="F41" s="3" t="s">
        <v>149</v>
      </c>
      <c r="G41" s="3">
        <v>13873823487</v>
      </c>
      <c r="H41" s="3"/>
      <c r="I41" s="3" t="s">
        <v>150</v>
      </c>
      <c r="K41" s="4">
        <v>2</v>
      </c>
      <c r="V41" s="23" t="s">
        <v>151</v>
      </c>
      <c r="Z41" s="3">
        <f t="shared" si="1"/>
        <v>2</v>
      </c>
      <c r="AA41" s="3" t="str">
        <f t="shared" si="3"/>
        <v>U2-2;</v>
      </c>
    </row>
    <row r="42" spans="1:27" hidden="1" x14ac:dyDescent="0.15">
      <c r="A42" s="10">
        <v>43558</v>
      </c>
      <c r="B42" s="3">
        <v>3738381223</v>
      </c>
      <c r="C42" s="3" t="s">
        <v>21</v>
      </c>
      <c r="D42" s="3" t="s">
        <v>152</v>
      </c>
      <c r="E42" s="3" t="s">
        <v>23</v>
      </c>
      <c r="F42" s="3" t="s">
        <v>153</v>
      </c>
      <c r="G42" s="3">
        <v>13613016376</v>
      </c>
      <c r="H42" s="3"/>
      <c r="I42" s="13" t="s">
        <v>154</v>
      </c>
      <c r="J42" s="4">
        <v>3</v>
      </c>
      <c r="K42" s="4">
        <v>2</v>
      </c>
      <c r="V42" s="23" t="s">
        <v>155</v>
      </c>
      <c r="Z42" s="3">
        <f t="shared" si="1"/>
        <v>5</v>
      </c>
      <c r="AA42" s="3" t="str">
        <f t="shared" si="3"/>
        <v>U1-3;U2-2;</v>
      </c>
    </row>
    <row r="43" spans="1:27" hidden="1" x14ac:dyDescent="0.15">
      <c r="A43" s="10">
        <v>43558</v>
      </c>
      <c r="B43" s="3">
        <v>5883238365</v>
      </c>
      <c r="C43" s="3" t="s">
        <v>21</v>
      </c>
      <c r="D43" s="3" t="s">
        <v>156</v>
      </c>
      <c r="E43" s="3" t="s">
        <v>23</v>
      </c>
      <c r="F43" s="3" t="s">
        <v>156</v>
      </c>
      <c r="G43" s="3">
        <v>13862508527</v>
      </c>
      <c r="H43" s="3"/>
      <c r="I43" s="3" t="s">
        <v>157</v>
      </c>
      <c r="J43" s="4">
        <v>4</v>
      </c>
      <c r="R43" s="4">
        <v>5</v>
      </c>
      <c r="V43" s="23" t="s">
        <v>158</v>
      </c>
      <c r="Z43" s="3">
        <f t="shared" si="1"/>
        <v>9</v>
      </c>
      <c r="AA43" s="3" t="str">
        <f t="shared" si="3"/>
        <v>U1-4;U10-5;</v>
      </c>
    </row>
    <row r="44" spans="1:27" hidden="1" x14ac:dyDescent="0.15">
      <c r="A44" s="10">
        <v>43558</v>
      </c>
      <c r="B44" s="3">
        <v>5929674764</v>
      </c>
      <c r="C44" s="3" t="s">
        <v>60</v>
      </c>
      <c r="D44" s="3" t="s">
        <v>61</v>
      </c>
      <c r="E44" s="3" t="s">
        <v>23</v>
      </c>
      <c r="F44" s="3" t="s">
        <v>159</v>
      </c>
      <c r="G44" s="3">
        <v>18076558205</v>
      </c>
      <c r="H44" s="3"/>
      <c r="I44" s="3" t="s">
        <v>160</v>
      </c>
      <c r="M44" s="4">
        <v>1</v>
      </c>
      <c r="O44" s="4">
        <v>1</v>
      </c>
      <c r="V44" s="23" t="s">
        <v>161</v>
      </c>
      <c r="Z44" s="3">
        <f t="shared" si="1"/>
        <v>2</v>
      </c>
      <c r="AA44" s="3" t="str">
        <f t="shared" si="3"/>
        <v>U4-1;U7-1;</v>
      </c>
    </row>
    <row r="45" spans="1:27" hidden="1" x14ac:dyDescent="0.15">
      <c r="A45" s="10">
        <v>43558</v>
      </c>
      <c r="B45" s="3">
        <v>5341038572</v>
      </c>
      <c r="C45" s="3" t="s">
        <v>21</v>
      </c>
      <c r="D45" s="3" t="s">
        <v>57</v>
      </c>
      <c r="E45" s="3" t="s">
        <v>23</v>
      </c>
      <c r="F45" s="3" t="s">
        <v>57</v>
      </c>
      <c r="G45" s="3">
        <v>13599991255</v>
      </c>
      <c r="H45" s="3"/>
      <c r="I45" s="3" t="s">
        <v>162</v>
      </c>
      <c r="J45" s="4">
        <v>1</v>
      </c>
      <c r="K45" s="4">
        <v>1</v>
      </c>
      <c r="V45" s="23" t="s">
        <v>163</v>
      </c>
      <c r="Z45" s="3">
        <f t="shared" si="1"/>
        <v>2</v>
      </c>
      <c r="AA45" s="3" t="str">
        <f t="shared" si="3"/>
        <v>U1-1;U2-1;</v>
      </c>
    </row>
    <row r="46" spans="1:27" hidden="1" x14ac:dyDescent="0.15">
      <c r="A46" s="10">
        <v>43558</v>
      </c>
      <c r="B46" s="3">
        <v>6062450021</v>
      </c>
      <c r="C46" s="3" t="s">
        <v>21</v>
      </c>
      <c r="D46" s="3" t="s">
        <v>67</v>
      </c>
      <c r="E46" s="3" t="s">
        <v>23</v>
      </c>
      <c r="F46" s="3" t="s">
        <v>164</v>
      </c>
      <c r="G46" s="3">
        <v>13973706089</v>
      </c>
      <c r="H46" s="3"/>
      <c r="I46" s="3" t="s">
        <v>165</v>
      </c>
      <c r="K46" s="4">
        <v>4</v>
      </c>
      <c r="Q46" s="4">
        <v>2</v>
      </c>
      <c r="V46" s="23" t="s">
        <v>166</v>
      </c>
      <c r="Z46" s="3">
        <f t="shared" si="1"/>
        <v>6</v>
      </c>
      <c r="AA46" s="3" t="str">
        <f t="shared" si="3"/>
        <v>U2-4;U9-2;</v>
      </c>
    </row>
    <row r="47" spans="1:27" hidden="1" x14ac:dyDescent="0.15">
      <c r="A47" s="10">
        <v>43559</v>
      </c>
      <c r="B47" s="3">
        <v>3166774285</v>
      </c>
      <c r="C47" s="3" t="s">
        <v>21</v>
      </c>
      <c r="D47" s="3" t="s">
        <v>46</v>
      </c>
      <c r="E47" s="3" t="s">
        <v>23</v>
      </c>
      <c r="F47" s="3" t="s">
        <v>167</v>
      </c>
      <c r="G47" s="3">
        <v>13368591500</v>
      </c>
      <c r="H47" s="3"/>
      <c r="I47" s="3" t="s">
        <v>168</v>
      </c>
      <c r="R47" s="4">
        <v>1</v>
      </c>
      <c r="V47" s="23" t="s">
        <v>169</v>
      </c>
      <c r="Z47" s="3">
        <f t="shared" si="1"/>
        <v>1</v>
      </c>
      <c r="AA47" s="3" t="str">
        <f t="shared" si="3"/>
        <v>U10-1;</v>
      </c>
    </row>
    <row r="48" spans="1:27" hidden="1" x14ac:dyDescent="0.15">
      <c r="A48" s="10">
        <v>43559</v>
      </c>
      <c r="B48" s="3">
        <v>6424078569</v>
      </c>
      <c r="C48" s="3" t="s">
        <v>21</v>
      </c>
      <c r="D48" s="3" t="s">
        <v>46</v>
      </c>
      <c r="E48" s="3" t="s">
        <v>23</v>
      </c>
      <c r="F48" s="3" t="s">
        <v>170</v>
      </c>
      <c r="G48" s="3">
        <v>13536432304</v>
      </c>
      <c r="H48" s="3"/>
      <c r="I48" s="3" t="s">
        <v>171</v>
      </c>
      <c r="K48" s="4">
        <v>1</v>
      </c>
      <c r="V48" s="23" t="s">
        <v>172</v>
      </c>
      <c r="Z48" s="3">
        <f t="shared" si="1"/>
        <v>1</v>
      </c>
      <c r="AA48" s="3" t="str">
        <f t="shared" si="3"/>
        <v>U2-1;</v>
      </c>
    </row>
    <row r="49" spans="1:27" hidden="1" x14ac:dyDescent="0.15">
      <c r="A49" s="10">
        <v>43559</v>
      </c>
      <c r="B49" s="3">
        <v>2266291924</v>
      </c>
      <c r="C49" s="3" t="s">
        <v>21</v>
      </c>
      <c r="D49" s="3" t="s">
        <v>46</v>
      </c>
      <c r="E49" s="3" t="s">
        <v>23</v>
      </c>
      <c r="F49" s="3" t="s">
        <v>173</v>
      </c>
      <c r="G49" s="3">
        <v>15976076909</v>
      </c>
      <c r="H49" s="3"/>
      <c r="I49" s="3" t="s">
        <v>174</v>
      </c>
      <c r="K49" s="4">
        <v>1</v>
      </c>
      <c r="V49" s="23" t="s">
        <v>175</v>
      </c>
      <c r="Z49" s="3">
        <f t="shared" si="1"/>
        <v>1</v>
      </c>
      <c r="AA49" s="3" t="str">
        <f t="shared" si="3"/>
        <v>U2-1;</v>
      </c>
    </row>
    <row r="50" spans="1:27" hidden="1" x14ac:dyDescent="0.15">
      <c r="A50" s="10">
        <v>43559</v>
      </c>
      <c r="B50" s="3">
        <v>1752486799</v>
      </c>
      <c r="C50" s="3" t="s">
        <v>60</v>
      </c>
      <c r="D50" s="3" t="s">
        <v>176</v>
      </c>
      <c r="E50" s="3" t="s">
        <v>23</v>
      </c>
      <c r="F50" s="3" t="s">
        <v>176</v>
      </c>
      <c r="G50" s="3">
        <v>13922021124</v>
      </c>
      <c r="H50" s="3"/>
      <c r="I50" s="3" t="s">
        <v>177</v>
      </c>
      <c r="R50" s="4">
        <v>5</v>
      </c>
      <c r="V50" s="23" t="s">
        <v>178</v>
      </c>
      <c r="Z50" s="3">
        <f t="shared" si="1"/>
        <v>5</v>
      </c>
      <c r="AA50" s="3" t="str">
        <f t="shared" si="3"/>
        <v>U10-5;</v>
      </c>
    </row>
    <row r="51" spans="1:27" hidden="1" x14ac:dyDescent="0.15">
      <c r="A51" s="10">
        <v>43559</v>
      </c>
      <c r="B51" s="3">
        <v>2278175251</v>
      </c>
      <c r="C51" s="3" t="s">
        <v>21</v>
      </c>
      <c r="D51" s="3" t="s">
        <v>179</v>
      </c>
      <c r="E51" s="3" t="s">
        <v>23</v>
      </c>
      <c r="F51" s="3" t="s">
        <v>180</v>
      </c>
      <c r="G51" s="3">
        <v>13851387566</v>
      </c>
      <c r="H51" s="3"/>
      <c r="I51" s="3" t="s">
        <v>181</v>
      </c>
      <c r="R51" s="4">
        <v>1</v>
      </c>
      <c r="V51" s="23" t="s">
        <v>182</v>
      </c>
      <c r="Z51" s="3">
        <f t="shared" si="1"/>
        <v>1</v>
      </c>
      <c r="AA51" s="3" t="str">
        <f t="shared" si="3"/>
        <v>U10-1;</v>
      </c>
    </row>
    <row r="52" spans="1:27" hidden="1" x14ac:dyDescent="0.15">
      <c r="A52" s="10">
        <v>43559</v>
      </c>
      <c r="B52" s="3">
        <v>8865105771</v>
      </c>
      <c r="C52" s="3" t="s">
        <v>21</v>
      </c>
      <c r="D52" s="3" t="s">
        <v>179</v>
      </c>
      <c r="E52" s="3" t="s">
        <v>23</v>
      </c>
      <c r="F52" s="3" t="s">
        <v>183</v>
      </c>
      <c r="G52" s="3">
        <v>15705171013</v>
      </c>
      <c r="H52" s="3"/>
      <c r="I52" s="3" t="s">
        <v>184</v>
      </c>
      <c r="R52" s="4">
        <v>1</v>
      </c>
      <c r="V52" s="23" t="s">
        <v>185</v>
      </c>
      <c r="Z52" s="3">
        <f t="shared" si="1"/>
        <v>1</v>
      </c>
      <c r="AA52" s="3" t="str">
        <f t="shared" si="3"/>
        <v>U10-1;</v>
      </c>
    </row>
    <row r="53" spans="1:27" hidden="1" x14ac:dyDescent="0.15">
      <c r="A53" s="10">
        <v>43559</v>
      </c>
      <c r="B53" s="3">
        <v>4465339702</v>
      </c>
      <c r="C53" s="3" t="s">
        <v>21</v>
      </c>
      <c r="D53" s="3" t="s">
        <v>86</v>
      </c>
      <c r="E53" s="3" t="s">
        <v>23</v>
      </c>
      <c r="F53" s="3" t="s">
        <v>186</v>
      </c>
      <c r="G53" s="3">
        <v>18511805689</v>
      </c>
      <c r="H53" s="3"/>
      <c r="I53" s="3" t="s">
        <v>187</v>
      </c>
      <c r="P53" s="4">
        <v>1</v>
      </c>
      <c r="V53" s="23" t="s">
        <v>188</v>
      </c>
      <c r="Z53" s="3">
        <f t="shared" si="1"/>
        <v>1</v>
      </c>
      <c r="AA53" s="3" t="str">
        <f t="shared" si="3"/>
        <v>U8-1;</v>
      </c>
    </row>
    <row r="54" spans="1:27" hidden="1" x14ac:dyDescent="0.15">
      <c r="A54" s="10">
        <v>43559</v>
      </c>
      <c r="B54" s="3">
        <v>2404004505</v>
      </c>
      <c r="C54" s="3" t="s">
        <v>60</v>
      </c>
      <c r="D54" s="3" t="s">
        <v>189</v>
      </c>
      <c r="E54" s="3" t="s">
        <v>23</v>
      </c>
      <c r="F54" s="3" t="s">
        <v>189</v>
      </c>
      <c r="G54" s="3">
        <v>13680968118</v>
      </c>
      <c r="H54" s="3"/>
      <c r="I54" s="3" t="s">
        <v>190</v>
      </c>
      <c r="J54" s="4">
        <v>10</v>
      </c>
      <c r="L54" s="4">
        <v>4</v>
      </c>
      <c r="M54" s="4">
        <v>4</v>
      </c>
      <c r="P54" s="4">
        <v>4</v>
      </c>
      <c r="Q54" s="4">
        <v>10</v>
      </c>
      <c r="R54" s="4">
        <v>4</v>
      </c>
      <c r="V54" s="23" t="s">
        <v>191</v>
      </c>
      <c r="Z54" s="3">
        <f t="shared" si="1"/>
        <v>36</v>
      </c>
      <c r="AA54" s="3" t="str">
        <f t="shared" si="3"/>
        <v>U1-10;U3-4;U4-4;U8-4;U9-10;U10-4;</v>
      </c>
    </row>
    <row r="55" spans="1:27" hidden="1" x14ac:dyDescent="0.15">
      <c r="A55" s="10">
        <v>43559</v>
      </c>
      <c r="B55" s="3">
        <v>7193434957</v>
      </c>
      <c r="C55" s="3" t="s">
        <v>21</v>
      </c>
      <c r="D55" s="3" t="s">
        <v>22</v>
      </c>
      <c r="E55" s="3" t="s">
        <v>23</v>
      </c>
      <c r="F55" s="3" t="s">
        <v>192</v>
      </c>
      <c r="G55" s="3">
        <v>13204210284</v>
      </c>
      <c r="H55" s="3"/>
      <c r="I55" s="3" t="s">
        <v>193</v>
      </c>
      <c r="K55" s="4">
        <v>1</v>
      </c>
      <c r="V55" s="23" t="s">
        <v>194</v>
      </c>
      <c r="Z55" s="3">
        <f t="shared" si="1"/>
        <v>1</v>
      </c>
      <c r="AA55" s="3" t="str">
        <f t="shared" si="3"/>
        <v>U2-1;</v>
      </c>
    </row>
    <row r="56" spans="1:27" hidden="1" x14ac:dyDescent="0.15">
      <c r="A56" s="10">
        <v>43559</v>
      </c>
      <c r="B56" s="3">
        <v>8013645423</v>
      </c>
      <c r="C56" s="3" t="s">
        <v>21</v>
      </c>
      <c r="D56" s="3" t="s">
        <v>195</v>
      </c>
      <c r="E56" s="3" t="s">
        <v>23</v>
      </c>
      <c r="F56" s="3" t="s">
        <v>196</v>
      </c>
      <c r="G56" s="3">
        <v>15071537575</v>
      </c>
      <c r="H56" s="3"/>
      <c r="I56" s="3" t="s">
        <v>197</v>
      </c>
      <c r="U56" s="3" t="s">
        <v>198</v>
      </c>
      <c r="V56" s="18"/>
      <c r="W56" s="22" t="s">
        <v>199</v>
      </c>
      <c r="Z56" s="3">
        <f t="shared" si="1"/>
        <v>0</v>
      </c>
      <c r="AA56" s="3" t="str">
        <f t="shared" si="3"/>
        <v>UQ5-1</v>
      </c>
    </row>
    <row r="57" spans="1:27" hidden="1" x14ac:dyDescent="0.15">
      <c r="A57" s="10">
        <v>43559</v>
      </c>
      <c r="B57" s="3">
        <v>9799472366</v>
      </c>
      <c r="C57" s="3" t="s">
        <v>39</v>
      </c>
      <c r="D57" s="3" t="s">
        <v>200</v>
      </c>
      <c r="E57" s="3" t="s">
        <v>23</v>
      </c>
      <c r="F57" s="3" t="s">
        <v>200</v>
      </c>
      <c r="G57" s="3">
        <v>15989866517</v>
      </c>
      <c r="H57" s="3"/>
      <c r="I57" s="3" t="s">
        <v>201</v>
      </c>
      <c r="K57" s="4">
        <v>1</v>
      </c>
      <c r="R57" s="4">
        <v>1</v>
      </c>
      <c r="V57" s="23" t="s">
        <v>202</v>
      </c>
      <c r="Z57" s="3">
        <f t="shared" si="1"/>
        <v>2</v>
      </c>
      <c r="AA57" s="3" t="str">
        <f t="shared" si="3"/>
        <v>U2-1;U10-1;</v>
      </c>
    </row>
    <row r="58" spans="1:27" hidden="1" x14ac:dyDescent="0.15">
      <c r="A58" s="10">
        <v>43559</v>
      </c>
      <c r="B58" s="3">
        <v>7169256707</v>
      </c>
      <c r="C58" s="3" t="s">
        <v>21</v>
      </c>
      <c r="D58" s="3" t="s">
        <v>57</v>
      </c>
      <c r="E58" s="3" t="s">
        <v>23</v>
      </c>
      <c r="F58" s="3" t="s">
        <v>57</v>
      </c>
      <c r="G58" s="3">
        <v>13599991255</v>
      </c>
      <c r="H58" s="3"/>
      <c r="I58" s="3" t="s">
        <v>162</v>
      </c>
      <c r="K58" s="4">
        <v>2</v>
      </c>
      <c r="V58" s="23" t="s">
        <v>203</v>
      </c>
      <c r="Z58" s="3">
        <f t="shared" si="1"/>
        <v>2</v>
      </c>
      <c r="AA58" s="3" t="str">
        <f t="shared" si="3"/>
        <v>U2-2;</v>
      </c>
    </row>
    <row r="59" spans="1:27" hidden="1" x14ac:dyDescent="0.15">
      <c r="A59" s="10">
        <v>43559</v>
      </c>
      <c r="B59" s="3">
        <v>4750394705</v>
      </c>
      <c r="C59" s="3" t="s">
        <v>21</v>
      </c>
      <c r="D59" s="3" t="s">
        <v>22</v>
      </c>
      <c r="E59" s="3" t="s">
        <v>23</v>
      </c>
      <c r="F59" s="3" t="s">
        <v>204</v>
      </c>
      <c r="G59" s="3">
        <v>15942125342</v>
      </c>
      <c r="H59" s="3"/>
      <c r="I59" s="3" t="s">
        <v>205</v>
      </c>
      <c r="K59" s="4">
        <v>1</v>
      </c>
      <c r="V59" s="23" t="s">
        <v>206</v>
      </c>
      <c r="Z59" s="3">
        <f t="shared" si="1"/>
        <v>1</v>
      </c>
      <c r="AA59" s="3" t="str">
        <f t="shared" si="3"/>
        <v>U2-1;</v>
      </c>
    </row>
    <row r="60" spans="1:27" hidden="1" x14ac:dyDescent="0.15">
      <c r="A60" s="10">
        <v>43559</v>
      </c>
      <c r="B60" s="3">
        <v>4600126639</v>
      </c>
      <c r="C60" s="3" t="s">
        <v>60</v>
      </c>
      <c r="D60" s="3" t="s">
        <v>207</v>
      </c>
      <c r="E60" s="3" t="s">
        <v>23</v>
      </c>
      <c r="F60" s="3" t="s">
        <v>207</v>
      </c>
      <c r="G60" s="3">
        <v>13393860728</v>
      </c>
      <c r="H60" s="3"/>
      <c r="I60" s="3" t="s">
        <v>94</v>
      </c>
      <c r="U60" s="3" t="s">
        <v>208</v>
      </c>
      <c r="V60" s="18"/>
      <c r="W60" s="22" t="s">
        <v>209</v>
      </c>
      <c r="Z60" s="3">
        <f t="shared" si="1"/>
        <v>0</v>
      </c>
      <c r="AA60" s="3" t="str">
        <f t="shared" si="3"/>
        <v>UQ10-1;UK7.5-1</v>
      </c>
    </row>
    <row r="61" spans="1:27" hidden="1" x14ac:dyDescent="0.15">
      <c r="A61" s="10">
        <v>43559</v>
      </c>
      <c r="B61" s="3">
        <v>9626657078</v>
      </c>
      <c r="C61" s="3" t="s">
        <v>60</v>
      </c>
      <c r="D61" s="3" t="s">
        <v>210</v>
      </c>
      <c r="E61" s="3" t="s">
        <v>23</v>
      </c>
      <c r="F61" s="3" t="s">
        <v>211</v>
      </c>
      <c r="G61" s="3">
        <v>15296959900</v>
      </c>
      <c r="H61" s="3"/>
      <c r="I61" s="3" t="s">
        <v>212</v>
      </c>
      <c r="J61" s="4">
        <v>1</v>
      </c>
      <c r="K61" s="4">
        <v>4</v>
      </c>
      <c r="L61" s="4">
        <v>1</v>
      </c>
      <c r="N61" s="4">
        <v>2</v>
      </c>
      <c r="Q61" s="4">
        <v>2</v>
      </c>
      <c r="V61" s="23" t="s">
        <v>213</v>
      </c>
      <c r="Z61" s="3">
        <f t="shared" si="1"/>
        <v>10</v>
      </c>
      <c r="AA61" s="3" t="str">
        <f t="shared" si="3"/>
        <v>U1-1;U2-4;U3-1;U6-2;U9-2;</v>
      </c>
    </row>
    <row r="62" spans="1:27" ht="15.95" hidden="1" customHeight="1" x14ac:dyDescent="0.15">
      <c r="A62" s="10">
        <v>43563</v>
      </c>
      <c r="B62" s="3">
        <v>4974566163</v>
      </c>
      <c r="C62" s="3" t="s">
        <v>50</v>
      </c>
      <c r="D62" s="3" t="s">
        <v>51</v>
      </c>
      <c r="E62" s="3" t="s">
        <v>23</v>
      </c>
      <c r="F62" s="3" t="s">
        <v>214</v>
      </c>
      <c r="G62" s="3">
        <v>18992301566</v>
      </c>
      <c r="H62" s="3"/>
      <c r="I62" s="3" t="s">
        <v>215</v>
      </c>
      <c r="K62" s="4">
        <v>2</v>
      </c>
      <c r="V62" s="18" t="s">
        <v>271</v>
      </c>
      <c r="Z62" s="3">
        <f t="shared" si="1"/>
        <v>2</v>
      </c>
      <c r="AA62" s="3" t="str">
        <f t="shared" si="3"/>
        <v>U2-2;</v>
      </c>
    </row>
    <row r="63" spans="1:27" hidden="1" x14ac:dyDescent="0.15">
      <c r="A63" s="10">
        <v>43563</v>
      </c>
      <c r="B63" s="3">
        <v>6973292639</v>
      </c>
      <c r="C63" s="3" t="s">
        <v>21</v>
      </c>
      <c r="D63" s="3" t="s">
        <v>22</v>
      </c>
      <c r="E63" s="3" t="s">
        <v>23</v>
      </c>
      <c r="F63" s="3" t="s">
        <v>22</v>
      </c>
      <c r="G63" s="3">
        <v>18601239906</v>
      </c>
      <c r="H63" s="3"/>
      <c r="I63" s="3" t="s">
        <v>216</v>
      </c>
      <c r="L63" s="4">
        <v>1</v>
      </c>
      <c r="V63" s="18" t="s">
        <v>272</v>
      </c>
      <c r="Z63" s="3">
        <f t="shared" si="1"/>
        <v>1</v>
      </c>
      <c r="AA63" s="3" t="str">
        <f t="shared" si="3"/>
        <v>U3-1;</v>
      </c>
    </row>
    <row r="64" spans="1:27" hidden="1" x14ac:dyDescent="0.15">
      <c r="A64" s="10">
        <v>43563</v>
      </c>
      <c r="B64" s="3">
        <v>3946885164</v>
      </c>
      <c r="C64" s="3" t="s">
        <v>60</v>
      </c>
      <c r="D64" s="3" t="s">
        <v>61</v>
      </c>
      <c r="E64" s="3" t="s">
        <v>23</v>
      </c>
      <c r="F64" s="3" t="s">
        <v>217</v>
      </c>
      <c r="G64" s="3">
        <v>15207704642</v>
      </c>
      <c r="H64" s="3"/>
      <c r="I64" s="3" t="s">
        <v>218</v>
      </c>
      <c r="L64" s="4">
        <v>1</v>
      </c>
      <c r="V64" s="18" t="s">
        <v>273</v>
      </c>
      <c r="Z64" s="3">
        <f t="shared" si="1"/>
        <v>1</v>
      </c>
      <c r="AA64" s="3" t="str">
        <f t="shared" si="3"/>
        <v>U3-1;</v>
      </c>
    </row>
    <row r="65" spans="1:27" hidden="1" x14ac:dyDescent="0.15">
      <c r="A65" s="10">
        <v>43563</v>
      </c>
      <c r="B65" s="3">
        <v>5989531351</v>
      </c>
      <c r="C65" s="3" t="s">
        <v>39</v>
      </c>
      <c r="D65" s="3" t="s">
        <v>219</v>
      </c>
      <c r="E65" s="3" t="s">
        <v>23</v>
      </c>
      <c r="F65" s="3" t="s">
        <v>219</v>
      </c>
      <c r="G65" s="3">
        <v>15347107729</v>
      </c>
      <c r="H65" s="3"/>
      <c r="I65" s="3" t="s">
        <v>220</v>
      </c>
      <c r="N65" s="4">
        <v>2</v>
      </c>
      <c r="Q65" s="4">
        <v>1</v>
      </c>
      <c r="V65" s="18" t="s">
        <v>274</v>
      </c>
      <c r="Z65" s="3">
        <f t="shared" si="1"/>
        <v>3</v>
      </c>
      <c r="AA65" s="3" t="str">
        <f t="shared" si="3"/>
        <v>U6-2;U9-1;</v>
      </c>
    </row>
    <row r="66" spans="1:27" hidden="1" x14ac:dyDescent="0.15">
      <c r="A66" s="10">
        <v>43563</v>
      </c>
      <c r="B66" s="3">
        <v>7921317156</v>
      </c>
      <c r="C66" t="s">
        <v>60</v>
      </c>
      <c r="D66" t="s">
        <v>221</v>
      </c>
      <c r="E66" t="s">
        <v>23</v>
      </c>
      <c r="F66" t="s">
        <v>222</v>
      </c>
      <c r="G66" s="3">
        <v>13960949789</v>
      </c>
      <c r="H66" s="19"/>
      <c r="I66" t="s">
        <v>223</v>
      </c>
      <c r="J66" s="4">
        <v>1</v>
      </c>
      <c r="K66" s="4">
        <v>8</v>
      </c>
      <c r="Q66" s="4">
        <v>1</v>
      </c>
      <c r="X66"/>
      <c r="Z66" s="3">
        <f t="shared" si="1"/>
        <v>10</v>
      </c>
      <c r="AA66" s="3" t="str">
        <f t="shared" ref="AA66:AA82" si="4">IF(J66&gt;0,"U1-"&amp;J66&amp;";","")&amp;IF(K66&gt;0,"U2-"&amp;K66&amp;";","")&amp;IF(L66&gt;0,"U3-"&amp;L66&amp;";","")&amp;IF(M66&gt;0,"U4-"&amp;M66&amp;";","")&amp;IF(N66&gt;0,"U6-"&amp;N66&amp;";","")&amp;IF(O66&gt;0,"U7-"&amp;O66&amp;";","")&amp;IF(P66&gt;0,"U8-"&amp;P66&amp;";","")&amp;IF(Q66&gt;0,"U9-"&amp;Q66&amp;";","")&amp;IF(R66&gt;0,"U10-"&amp;R66&amp;";","")&amp;U66</f>
        <v>U1-1;U2-8;U9-1;</v>
      </c>
    </row>
    <row r="67" spans="1:27" hidden="1" x14ac:dyDescent="0.15">
      <c r="A67" s="10">
        <v>43563</v>
      </c>
      <c r="B67" s="3">
        <v>1865323099</v>
      </c>
      <c r="C67" s="3" t="s">
        <v>39</v>
      </c>
      <c r="D67" s="3" t="s">
        <v>224</v>
      </c>
      <c r="E67" s="3" t="s">
        <v>23</v>
      </c>
      <c r="F67" s="3" t="s">
        <v>225</v>
      </c>
      <c r="G67" s="3">
        <v>13978419895</v>
      </c>
      <c r="H67" s="19"/>
      <c r="I67" s="3" t="s">
        <v>226</v>
      </c>
      <c r="K67" s="4">
        <v>1</v>
      </c>
      <c r="V67" s="18" t="s">
        <v>275</v>
      </c>
      <c r="Z67" s="3">
        <f t="shared" ref="Z67:Z114" si="5">SUM(J67:R67)</f>
        <v>1</v>
      </c>
      <c r="AA67" s="3" t="str">
        <f t="shared" si="4"/>
        <v>U2-1;</v>
      </c>
    </row>
    <row r="68" spans="1:27" hidden="1" x14ac:dyDescent="0.15">
      <c r="A68" s="10">
        <v>43563</v>
      </c>
      <c r="B68" s="3">
        <v>6413652166</v>
      </c>
      <c r="C68" s="3" t="s">
        <v>60</v>
      </c>
      <c r="D68" s="3" t="s">
        <v>81</v>
      </c>
      <c r="E68" s="3" t="s">
        <v>23</v>
      </c>
      <c r="F68" s="3" t="s">
        <v>227</v>
      </c>
      <c r="G68" s="3">
        <v>13910560859</v>
      </c>
      <c r="H68" s="19"/>
      <c r="I68" s="3" t="s">
        <v>228</v>
      </c>
      <c r="L68" s="4">
        <v>1</v>
      </c>
      <c r="V68" s="18" t="s">
        <v>276</v>
      </c>
      <c r="Z68" s="3">
        <f t="shared" si="5"/>
        <v>1</v>
      </c>
      <c r="AA68" s="3" t="str">
        <f t="shared" si="4"/>
        <v>U3-1;</v>
      </c>
    </row>
    <row r="69" spans="1:27" hidden="1" x14ac:dyDescent="0.15">
      <c r="A69" s="10">
        <v>43563</v>
      </c>
      <c r="B69" s="3">
        <v>9101853512</v>
      </c>
      <c r="C69" s="3" t="s">
        <v>39</v>
      </c>
      <c r="D69" s="3" t="s">
        <v>229</v>
      </c>
      <c r="E69" s="3" t="s">
        <v>23</v>
      </c>
      <c r="F69" s="3" t="s">
        <v>230</v>
      </c>
      <c r="G69" s="3">
        <v>13926802555</v>
      </c>
      <c r="H69" s="19"/>
      <c r="I69" s="3" t="s">
        <v>231</v>
      </c>
      <c r="J69" s="4">
        <v>1</v>
      </c>
      <c r="L69" s="4">
        <v>1</v>
      </c>
      <c r="V69" s="18" t="s">
        <v>277</v>
      </c>
      <c r="Z69" s="3">
        <f t="shared" si="5"/>
        <v>2</v>
      </c>
      <c r="AA69" s="3" t="str">
        <f t="shared" si="4"/>
        <v>U1-1;U3-1;</v>
      </c>
    </row>
    <row r="70" spans="1:27" hidden="1" x14ac:dyDescent="0.15">
      <c r="A70" s="10">
        <v>43563</v>
      </c>
      <c r="B70" s="3">
        <v>6752750790</v>
      </c>
      <c r="C70" s="3" t="s">
        <v>39</v>
      </c>
      <c r="D70" s="3" t="s">
        <v>232</v>
      </c>
      <c r="E70" s="3" t="s">
        <v>23</v>
      </c>
      <c r="F70" s="3" t="s">
        <v>232</v>
      </c>
      <c r="G70" s="3">
        <v>15931530860</v>
      </c>
      <c r="H70" s="19"/>
      <c r="I70" s="3" t="s">
        <v>233</v>
      </c>
      <c r="N70" s="4">
        <v>1</v>
      </c>
      <c r="Q70" s="4">
        <v>2</v>
      </c>
      <c r="V70" s="18" t="s">
        <v>278</v>
      </c>
      <c r="Z70" s="3">
        <f t="shared" si="5"/>
        <v>3</v>
      </c>
      <c r="AA70" s="3" t="str">
        <f t="shared" si="4"/>
        <v>U6-1;U9-2;</v>
      </c>
    </row>
    <row r="71" spans="1:27" hidden="1" x14ac:dyDescent="0.15">
      <c r="A71" s="10">
        <v>43563</v>
      </c>
      <c r="B71" s="3">
        <v>6653608307</v>
      </c>
      <c r="C71" s="3" t="s">
        <v>21</v>
      </c>
      <c r="D71" s="3" t="s">
        <v>234</v>
      </c>
      <c r="E71" s="3" t="s">
        <v>23</v>
      </c>
      <c r="F71" s="3" t="s">
        <v>235</v>
      </c>
      <c r="G71" s="3">
        <v>18650818018</v>
      </c>
      <c r="H71" s="19"/>
      <c r="I71" s="3" t="s">
        <v>236</v>
      </c>
      <c r="J71" s="4">
        <v>5</v>
      </c>
      <c r="K71" s="4">
        <v>3</v>
      </c>
      <c r="M71" s="4">
        <v>2</v>
      </c>
      <c r="V71" s="18" t="s">
        <v>279</v>
      </c>
      <c r="Z71" s="3">
        <f t="shared" si="5"/>
        <v>10</v>
      </c>
      <c r="AA71" s="3" t="str">
        <f t="shared" si="4"/>
        <v>U1-5;U2-3;U4-2;</v>
      </c>
    </row>
    <row r="72" spans="1:27" hidden="1" x14ac:dyDescent="0.15">
      <c r="A72" s="10">
        <v>43563</v>
      </c>
      <c r="B72" s="3">
        <v>1539704682</v>
      </c>
      <c r="C72" s="3" t="s">
        <v>21</v>
      </c>
      <c r="D72" s="3" t="s">
        <v>237</v>
      </c>
      <c r="E72" s="3" t="s">
        <v>23</v>
      </c>
      <c r="F72" s="3" t="s">
        <v>237</v>
      </c>
      <c r="G72" s="3">
        <v>18125357690</v>
      </c>
      <c r="H72" s="19"/>
      <c r="I72" s="3" t="s">
        <v>238</v>
      </c>
      <c r="M72" s="4">
        <v>2</v>
      </c>
      <c r="N72" s="4">
        <v>1</v>
      </c>
      <c r="R72" s="4">
        <v>3</v>
      </c>
      <c r="V72" s="18" t="s">
        <v>280</v>
      </c>
      <c r="Z72" s="3">
        <f t="shared" si="5"/>
        <v>6</v>
      </c>
      <c r="AA72" s="3" t="str">
        <f t="shared" si="4"/>
        <v>U4-2;U6-1;U10-3;</v>
      </c>
    </row>
    <row r="73" spans="1:27" hidden="1" x14ac:dyDescent="0.15">
      <c r="A73" s="10">
        <v>43563</v>
      </c>
      <c r="B73" s="3">
        <v>6659417217</v>
      </c>
      <c r="C73" s="3" t="s">
        <v>60</v>
      </c>
      <c r="D73" s="3" t="s">
        <v>189</v>
      </c>
      <c r="E73" s="3" t="s">
        <v>23</v>
      </c>
      <c r="F73" s="3" t="s">
        <v>189</v>
      </c>
      <c r="G73" s="3">
        <v>13680968118</v>
      </c>
      <c r="H73" s="19"/>
      <c r="I73" s="3" t="s">
        <v>190</v>
      </c>
      <c r="J73" s="4">
        <v>5</v>
      </c>
      <c r="N73" s="4">
        <v>5</v>
      </c>
      <c r="O73" s="4">
        <v>3</v>
      </c>
      <c r="V73" s="18" t="s">
        <v>281</v>
      </c>
      <c r="Z73" s="3">
        <f t="shared" si="5"/>
        <v>13</v>
      </c>
      <c r="AA73" s="3" t="str">
        <f t="shared" si="4"/>
        <v>U1-5;U6-5;U7-3;</v>
      </c>
    </row>
    <row r="74" spans="1:27" ht="12.95" hidden="1" customHeight="1" x14ac:dyDescent="0.15">
      <c r="A74" s="10">
        <v>43563</v>
      </c>
      <c r="B74" s="3">
        <v>9209152892</v>
      </c>
      <c r="C74" s="3" t="s">
        <v>21</v>
      </c>
      <c r="D74" s="3" t="s">
        <v>22</v>
      </c>
      <c r="E74" s="3" t="s">
        <v>23</v>
      </c>
      <c r="F74" s="3" t="s">
        <v>239</v>
      </c>
      <c r="G74" s="3">
        <v>15510105483</v>
      </c>
      <c r="H74" s="19"/>
      <c r="I74" s="3" t="s">
        <v>240</v>
      </c>
      <c r="K74" s="4">
        <v>1</v>
      </c>
      <c r="R74" s="4">
        <v>1</v>
      </c>
      <c r="V74" s="18" t="s">
        <v>282</v>
      </c>
      <c r="Z74" s="3">
        <f t="shared" si="5"/>
        <v>2</v>
      </c>
      <c r="AA74" s="3" t="str">
        <f t="shared" si="4"/>
        <v>U2-1;U10-1;</v>
      </c>
    </row>
    <row r="75" spans="1:27" hidden="1" x14ac:dyDescent="0.15">
      <c r="A75" s="10">
        <v>43563</v>
      </c>
      <c r="B75" s="3">
        <v>7608153634</v>
      </c>
      <c r="C75" s="3" t="s">
        <v>21</v>
      </c>
      <c r="D75" s="3" t="s">
        <v>241</v>
      </c>
      <c r="E75" s="3" t="s">
        <v>23</v>
      </c>
      <c r="F75" s="3" t="s">
        <v>241</v>
      </c>
      <c r="G75" s="3">
        <v>18757645542</v>
      </c>
      <c r="H75" s="19"/>
      <c r="I75" s="3" t="s">
        <v>242</v>
      </c>
      <c r="J75" s="4">
        <v>4</v>
      </c>
      <c r="K75" s="4">
        <v>5</v>
      </c>
      <c r="N75" s="4">
        <v>1</v>
      </c>
      <c r="V75" s="18" t="s">
        <v>283</v>
      </c>
      <c r="Z75" s="3">
        <f t="shared" si="5"/>
        <v>10</v>
      </c>
      <c r="AA75" s="3" t="str">
        <f t="shared" si="4"/>
        <v>U1-4;U2-5;U6-1;</v>
      </c>
    </row>
    <row r="76" spans="1:27" hidden="1" x14ac:dyDescent="0.15">
      <c r="A76" s="10">
        <v>43563</v>
      </c>
      <c r="B76" s="3">
        <v>8866188165</v>
      </c>
      <c r="C76" s="3" t="s">
        <v>50</v>
      </c>
      <c r="D76" s="3" t="s">
        <v>51</v>
      </c>
      <c r="E76" s="3" t="s">
        <v>34</v>
      </c>
      <c r="F76" s="3" t="s">
        <v>243</v>
      </c>
      <c r="G76" s="3">
        <v>17686252660</v>
      </c>
      <c r="H76" s="19">
        <v>3.7098219981104397E+17</v>
      </c>
      <c r="I76" s="3" t="s">
        <v>244</v>
      </c>
      <c r="J76" s="4">
        <v>1</v>
      </c>
      <c r="V76" s="18" t="s">
        <v>305</v>
      </c>
      <c r="X76" s="1"/>
      <c r="Z76" s="3">
        <f t="shared" si="5"/>
        <v>1</v>
      </c>
      <c r="AA76" s="3" t="str">
        <f t="shared" si="4"/>
        <v>U1-1;</v>
      </c>
    </row>
    <row r="77" spans="1:27" s="1" customFormat="1" hidden="1" x14ac:dyDescent="0.15">
      <c r="A77" s="20">
        <v>43563</v>
      </c>
      <c r="B77" s="1">
        <v>4018139987</v>
      </c>
      <c r="C77" s="1" t="s">
        <v>60</v>
      </c>
      <c r="D77" s="1" t="s">
        <v>189</v>
      </c>
      <c r="E77" s="1" t="s">
        <v>23</v>
      </c>
      <c r="F77" s="1" t="s">
        <v>189</v>
      </c>
      <c r="G77" s="1">
        <v>13680968118</v>
      </c>
      <c r="H77" s="19"/>
      <c r="I77" s="1" t="s">
        <v>190</v>
      </c>
      <c r="J77" s="21"/>
      <c r="K77" s="21"/>
      <c r="L77" s="21"/>
      <c r="M77" s="21"/>
      <c r="N77" s="21"/>
      <c r="O77" s="21"/>
      <c r="P77" s="21"/>
      <c r="Q77" s="21"/>
      <c r="R77" s="21"/>
      <c r="S77" s="21"/>
      <c r="U77" s="1" t="s">
        <v>245</v>
      </c>
      <c r="W77" s="18" t="s">
        <v>284</v>
      </c>
      <c r="X77" s="3"/>
      <c r="Z77" s="3">
        <f t="shared" si="5"/>
        <v>0</v>
      </c>
      <c r="AA77" s="3" t="str">
        <f t="shared" si="4"/>
        <v>UK5-1</v>
      </c>
    </row>
    <row r="78" spans="1:27" ht="42.75" hidden="1" x14ac:dyDescent="0.15">
      <c r="A78" s="20">
        <v>43563</v>
      </c>
      <c r="B78" s="3">
        <v>6749045963</v>
      </c>
      <c r="C78" s="3" t="s">
        <v>60</v>
      </c>
      <c r="D78" s="3" t="s">
        <v>246</v>
      </c>
      <c r="E78" s="1" t="s">
        <v>23</v>
      </c>
      <c r="F78" s="3" t="s">
        <v>246</v>
      </c>
      <c r="G78" s="3">
        <v>13862099690</v>
      </c>
      <c r="H78" s="19"/>
      <c r="I78" s="3" t="s">
        <v>247</v>
      </c>
      <c r="K78" s="4">
        <v>20</v>
      </c>
      <c r="L78" s="4">
        <v>5</v>
      </c>
      <c r="M78" s="4">
        <v>5</v>
      </c>
      <c r="N78" s="4">
        <v>5</v>
      </c>
      <c r="Q78" s="4">
        <v>5</v>
      </c>
      <c r="V78" s="13" t="s">
        <v>291</v>
      </c>
      <c r="Z78" s="3">
        <f t="shared" si="5"/>
        <v>40</v>
      </c>
      <c r="AA78" s="3" t="str">
        <f t="shared" si="4"/>
        <v>U2-20;U3-5;U4-5;U6-5;U9-5;</v>
      </c>
    </row>
    <row r="79" spans="1:27" hidden="1" x14ac:dyDescent="0.15">
      <c r="A79" s="20">
        <v>43563</v>
      </c>
      <c r="B79" s="3">
        <v>5041957910</v>
      </c>
      <c r="C79" s="3" t="s">
        <v>39</v>
      </c>
      <c r="D79" s="3" t="s">
        <v>248</v>
      </c>
      <c r="E79" s="3" t="s">
        <v>23</v>
      </c>
      <c r="F79" s="3" t="s">
        <v>249</v>
      </c>
      <c r="G79" s="3">
        <v>13102855886</v>
      </c>
      <c r="H79" s="19"/>
      <c r="I79" s="3" t="s">
        <v>250</v>
      </c>
      <c r="J79" s="4">
        <v>1</v>
      </c>
      <c r="K79" s="4">
        <v>3</v>
      </c>
      <c r="Q79" s="4">
        <v>1</v>
      </c>
      <c r="R79" s="4">
        <v>1</v>
      </c>
      <c r="V79" s="18" t="s">
        <v>285</v>
      </c>
      <c r="Z79" s="3">
        <f t="shared" si="5"/>
        <v>6</v>
      </c>
      <c r="AA79" s="3" t="str">
        <f t="shared" si="4"/>
        <v>U1-1;U2-3;U9-1;U10-1;</v>
      </c>
    </row>
    <row r="80" spans="1:27" hidden="1" x14ac:dyDescent="0.15">
      <c r="A80" s="20">
        <v>43563</v>
      </c>
      <c r="B80" s="3">
        <v>7367780382</v>
      </c>
      <c r="C80" s="3" t="s">
        <v>50</v>
      </c>
      <c r="D80" s="3" t="s">
        <v>51</v>
      </c>
      <c r="E80" s="3" t="s">
        <v>23</v>
      </c>
      <c r="F80" s="3" t="s">
        <v>67</v>
      </c>
      <c r="G80" s="3">
        <v>13973706089</v>
      </c>
      <c r="H80" s="19"/>
      <c r="I80" s="3" t="s">
        <v>251</v>
      </c>
      <c r="K80" s="4">
        <v>4</v>
      </c>
      <c r="Q80" s="4">
        <v>2</v>
      </c>
      <c r="V80" s="18" t="s">
        <v>286</v>
      </c>
      <c r="Z80" s="3">
        <f t="shared" si="5"/>
        <v>6</v>
      </c>
      <c r="AA80" s="3" t="str">
        <f t="shared" si="4"/>
        <v>U2-4;U9-2;</v>
      </c>
    </row>
    <row r="81" spans="1:27" hidden="1" x14ac:dyDescent="0.15">
      <c r="A81" s="20">
        <v>43563</v>
      </c>
      <c r="B81" s="3">
        <v>2630243749</v>
      </c>
      <c r="C81" s="3" t="s">
        <v>60</v>
      </c>
      <c r="D81" s="3" t="s">
        <v>221</v>
      </c>
      <c r="E81" s="3" t="s">
        <v>23</v>
      </c>
      <c r="F81" s="3" t="s">
        <v>252</v>
      </c>
      <c r="G81" s="3">
        <v>15084031999</v>
      </c>
      <c r="H81" s="19"/>
      <c r="I81" s="3" t="s">
        <v>253</v>
      </c>
      <c r="R81" s="4">
        <v>1</v>
      </c>
      <c r="V81" s="18" t="s">
        <v>287</v>
      </c>
      <c r="Z81" s="3">
        <f t="shared" si="5"/>
        <v>1</v>
      </c>
      <c r="AA81" s="3" t="str">
        <f t="shared" si="4"/>
        <v>U10-1;</v>
      </c>
    </row>
    <row r="82" spans="1:27" hidden="1" x14ac:dyDescent="0.15">
      <c r="A82" s="20">
        <v>43563</v>
      </c>
      <c r="B82" s="3">
        <v>8653063607</v>
      </c>
      <c r="C82" s="3" t="s">
        <v>21</v>
      </c>
      <c r="D82" s="3" t="s">
        <v>254</v>
      </c>
      <c r="E82" s="3" t="s">
        <v>34</v>
      </c>
      <c r="F82" s="3" t="s">
        <v>255</v>
      </c>
      <c r="G82" s="3">
        <v>18580436883</v>
      </c>
      <c r="H82" s="19">
        <v>5.0023119860117299E+17</v>
      </c>
      <c r="I82" s="3" t="s">
        <v>256</v>
      </c>
      <c r="U82" s="3" t="s">
        <v>257</v>
      </c>
      <c r="V82" s="18"/>
      <c r="W82" s="18" t="s">
        <v>303</v>
      </c>
      <c r="Z82" s="3">
        <f t="shared" si="5"/>
        <v>0</v>
      </c>
      <c r="AA82" s="3" t="str">
        <f t="shared" si="4"/>
        <v>UK10-1</v>
      </c>
    </row>
    <row r="83" spans="1:27" hidden="1" x14ac:dyDescent="0.15">
      <c r="A83" s="20">
        <v>43563</v>
      </c>
      <c r="B83" s="3">
        <v>8641714772</v>
      </c>
      <c r="C83" s="3" t="s">
        <v>21</v>
      </c>
      <c r="D83" s="3" t="s">
        <v>179</v>
      </c>
      <c r="E83" s="3" t="s">
        <v>23</v>
      </c>
      <c r="F83" s="3" t="s">
        <v>258</v>
      </c>
      <c r="G83" s="3">
        <v>15705171013</v>
      </c>
      <c r="H83" s="3"/>
      <c r="I83" s="3" t="s">
        <v>184</v>
      </c>
      <c r="R83" s="4">
        <v>1</v>
      </c>
      <c r="V83" s="18" t="s">
        <v>288</v>
      </c>
      <c r="Z83" s="3">
        <f t="shared" si="5"/>
        <v>1</v>
      </c>
      <c r="AA83" s="3" t="str">
        <f t="shared" ref="AA83:AA141" si="6">IF(J83&gt;0,"U1-"&amp;J83&amp;";","")&amp;IF(K83&gt;0,"U2-"&amp;K83&amp;";","")&amp;IF(L83&gt;0,"U3-"&amp;L83&amp;";","")&amp;IF(M83&gt;0,"U4-"&amp;M83&amp;";","")&amp;IF(N83&gt;0,"U6-"&amp;N83&amp;";","")&amp;IF(O83&gt;0,"U7-"&amp;O83&amp;";","")&amp;IF(P83&gt;0,"U8-"&amp;P83&amp;";","")&amp;IF(Q83&gt;0,"U9-"&amp;Q83&amp;";","")&amp;IF(R83&gt;0,"U10-"&amp;R83&amp;";","")&amp;U83</f>
        <v>U10-1;</v>
      </c>
    </row>
    <row r="84" spans="1:27" hidden="1" x14ac:dyDescent="0.15">
      <c r="A84" s="20">
        <v>43563</v>
      </c>
      <c r="B84" s="3">
        <v>8252725360</v>
      </c>
      <c r="C84" s="3" t="s">
        <v>60</v>
      </c>
      <c r="D84" s="3" t="s">
        <v>221</v>
      </c>
      <c r="E84" s="3" t="s">
        <v>23</v>
      </c>
      <c r="F84" s="3" t="s">
        <v>259</v>
      </c>
      <c r="G84" s="3">
        <v>13781518882</v>
      </c>
      <c r="H84" s="3"/>
      <c r="I84" s="3" t="s">
        <v>260</v>
      </c>
      <c r="K84" s="4">
        <v>2</v>
      </c>
      <c r="V84" s="18" t="s">
        <v>288</v>
      </c>
      <c r="Z84" s="3">
        <f t="shared" si="5"/>
        <v>2</v>
      </c>
      <c r="AA84" s="3" t="str">
        <f t="shared" si="6"/>
        <v>U2-2;</v>
      </c>
    </row>
    <row r="85" spans="1:27" hidden="1" x14ac:dyDescent="0.15">
      <c r="A85" s="20">
        <v>43563</v>
      </c>
      <c r="B85" s="3">
        <v>1833858425</v>
      </c>
      <c r="C85" s="3" t="s">
        <v>21</v>
      </c>
      <c r="D85" s="3" t="s">
        <v>67</v>
      </c>
      <c r="E85" s="3" t="s">
        <v>23</v>
      </c>
      <c r="F85" s="3" t="s">
        <v>261</v>
      </c>
      <c r="G85" s="3">
        <v>13873823487</v>
      </c>
      <c r="H85" s="3"/>
      <c r="I85" s="3" t="s">
        <v>262</v>
      </c>
      <c r="K85" s="4">
        <v>2</v>
      </c>
      <c r="V85" s="18" t="s">
        <v>289</v>
      </c>
      <c r="Z85" s="3">
        <f t="shared" si="5"/>
        <v>2</v>
      </c>
      <c r="AA85" s="3" t="str">
        <f>IF(J85&gt;0,"U1-"&amp;J85&amp;";","")&amp;IF(K85&gt;0,"U2-"&amp;K85&amp;";","")&amp;IF(L85&gt;0,"U3-"&amp;L85&amp;";","")&amp;IF(M85&gt;0,"U4-"&amp;M85&amp;";","")&amp;IF(N85&gt;0,"U6-"&amp;N85&amp;";","")&amp;IF(O85&gt;0,"U7-"&amp;O85&amp;";","")&amp;IF(P85&gt;0,"U8-"&amp;P85&amp;";","")&amp;IF(Q85&gt;0,"U9-"&amp;Q85&amp;";","")&amp;IF(R85&gt;0,"U10-"&amp;R85&amp;";","")&amp;U85</f>
        <v>U2-2;</v>
      </c>
    </row>
    <row r="86" spans="1:27" hidden="1" x14ac:dyDescent="0.15">
      <c r="A86" s="20">
        <v>43563</v>
      </c>
      <c r="C86" s="3" t="s">
        <v>21</v>
      </c>
      <c r="D86" s="3" t="s">
        <v>267</v>
      </c>
      <c r="E86" s="3" t="s">
        <v>23</v>
      </c>
      <c r="F86" s="3" t="s">
        <v>267</v>
      </c>
      <c r="G86" s="3">
        <v>13996115237</v>
      </c>
      <c r="H86" s="3"/>
      <c r="I86" s="3" t="s">
        <v>268</v>
      </c>
      <c r="P86" s="4">
        <v>1</v>
      </c>
      <c r="V86" s="18" t="s">
        <v>290</v>
      </c>
      <c r="Z86" s="3">
        <f t="shared" si="5"/>
        <v>1</v>
      </c>
      <c r="AA86" s="3" t="str">
        <f>IF(J86&gt;0,"U1-"&amp;J86&amp;";","")&amp;IF(K86&gt;0,"U2-"&amp;K86&amp;";","")&amp;IF(L86&gt;0,"U3-"&amp;L86&amp;";","")&amp;IF(M86&gt;0,"U4-"&amp;M86&amp;";","")&amp;IF(N86&gt;0,"U6-"&amp;N86&amp;";","")&amp;IF(O86&gt;0,"U7-"&amp;O86&amp;";","")&amp;IF(P86&gt;0,"U8-"&amp;P86&amp;";","")&amp;IF(Q86&gt;0,"U9-"&amp;Q86&amp;";","")&amp;IF(R86&gt;0,"U10-"&amp;R86&amp;";","")&amp;U86</f>
        <v>U8-1;</v>
      </c>
    </row>
    <row r="87" spans="1:27" ht="57" hidden="1" x14ac:dyDescent="0.15">
      <c r="A87" s="10">
        <v>43564</v>
      </c>
      <c r="B87" s="3">
        <v>8029011578</v>
      </c>
      <c r="C87" s="3" t="s">
        <v>60</v>
      </c>
      <c r="D87" s="3" t="s">
        <v>189</v>
      </c>
      <c r="E87" s="3" t="s">
        <v>263</v>
      </c>
      <c r="F87" s="3" t="s">
        <v>189</v>
      </c>
      <c r="G87" s="3">
        <v>13680968118</v>
      </c>
      <c r="H87" s="3"/>
      <c r="I87" s="3" t="s">
        <v>264</v>
      </c>
      <c r="J87" s="4">
        <v>14</v>
      </c>
      <c r="K87" s="4">
        <v>10</v>
      </c>
      <c r="L87" s="4">
        <v>10</v>
      </c>
      <c r="M87" s="4">
        <v>10</v>
      </c>
      <c r="V87" s="13" t="s">
        <v>304</v>
      </c>
      <c r="Z87" s="3">
        <f t="shared" si="5"/>
        <v>44</v>
      </c>
      <c r="AA87" s="3" t="str">
        <f t="shared" si="6"/>
        <v>U1-14;U2-10;U3-10;U4-10;</v>
      </c>
    </row>
    <row r="88" spans="1:27" hidden="1" x14ac:dyDescent="0.15">
      <c r="A88" s="10">
        <v>43564</v>
      </c>
      <c r="B88" s="3">
        <v>5695607506</v>
      </c>
      <c r="C88" s="3" t="s">
        <v>60</v>
      </c>
      <c r="D88" s="3" t="s">
        <v>221</v>
      </c>
      <c r="E88" s="3" t="s">
        <v>263</v>
      </c>
      <c r="F88" s="3" t="s">
        <v>265</v>
      </c>
      <c r="G88" s="3">
        <v>13719197650</v>
      </c>
      <c r="H88" s="3"/>
      <c r="I88" s="3" t="s">
        <v>266</v>
      </c>
      <c r="J88" s="4">
        <v>1</v>
      </c>
      <c r="Z88" s="3">
        <f t="shared" si="5"/>
        <v>1</v>
      </c>
      <c r="AA88" s="3" t="str">
        <f t="shared" si="6"/>
        <v>U1-1;</v>
      </c>
    </row>
    <row r="89" spans="1:27" hidden="1" x14ac:dyDescent="0.15">
      <c r="A89" s="10">
        <v>43564</v>
      </c>
      <c r="B89" s="3">
        <v>2019469928</v>
      </c>
      <c r="C89" s="3" t="s">
        <v>39</v>
      </c>
      <c r="D89" s="3" t="s">
        <v>121</v>
      </c>
      <c r="E89" s="3" t="s">
        <v>263</v>
      </c>
      <c r="F89" s="3" t="s">
        <v>121</v>
      </c>
      <c r="G89" s="3">
        <v>13580870138</v>
      </c>
      <c r="H89" s="3"/>
      <c r="I89" s="3" t="s">
        <v>292</v>
      </c>
      <c r="R89" s="4">
        <v>1</v>
      </c>
      <c r="Z89" s="3">
        <f t="shared" si="5"/>
        <v>1</v>
      </c>
      <c r="AA89" s="3" t="str">
        <f t="shared" si="6"/>
        <v>U10-1;</v>
      </c>
    </row>
    <row r="90" spans="1:27" hidden="1" x14ac:dyDescent="0.15">
      <c r="A90" s="10">
        <v>43564</v>
      </c>
      <c r="B90" s="3">
        <v>5328283978</v>
      </c>
      <c r="C90" s="3" t="s">
        <v>39</v>
      </c>
      <c r="D90" s="3" t="s">
        <v>293</v>
      </c>
      <c r="E90" s="3" t="s">
        <v>294</v>
      </c>
      <c r="F90" s="3" t="s">
        <v>293</v>
      </c>
      <c r="G90" s="3">
        <v>13605839643</v>
      </c>
      <c r="H90" s="3"/>
      <c r="I90" s="3" t="s">
        <v>295</v>
      </c>
      <c r="J90" s="4">
        <v>2</v>
      </c>
      <c r="Z90" s="3">
        <f t="shared" si="5"/>
        <v>2</v>
      </c>
      <c r="AA90" s="3" t="str">
        <f t="shared" si="6"/>
        <v>U1-2;</v>
      </c>
    </row>
    <row r="91" spans="1:27" hidden="1" x14ac:dyDescent="0.15">
      <c r="A91" s="10">
        <v>43564</v>
      </c>
      <c r="B91" s="3">
        <v>6851007400</v>
      </c>
      <c r="C91" s="3" t="s">
        <v>60</v>
      </c>
      <c r="D91" s="3" t="s">
        <v>296</v>
      </c>
      <c r="E91" s="3" t="s">
        <v>294</v>
      </c>
      <c r="F91" s="3" t="s">
        <v>297</v>
      </c>
      <c r="G91" s="3">
        <v>15959079077</v>
      </c>
      <c r="H91" s="3"/>
      <c r="I91" s="3" t="s">
        <v>298</v>
      </c>
      <c r="J91" s="4">
        <v>10</v>
      </c>
      <c r="K91" s="4">
        <v>5</v>
      </c>
      <c r="L91" s="4">
        <v>2</v>
      </c>
      <c r="Q91" s="4">
        <v>5</v>
      </c>
      <c r="Z91" s="3">
        <f t="shared" si="5"/>
        <v>22</v>
      </c>
      <c r="AA91" s="3" t="str">
        <f t="shared" si="6"/>
        <v>U1-10;U2-5;U3-2;U9-5;</v>
      </c>
    </row>
    <row r="92" spans="1:27" hidden="1" x14ac:dyDescent="0.15">
      <c r="A92" s="10">
        <v>43564</v>
      </c>
      <c r="B92" s="3">
        <v>4091115787</v>
      </c>
      <c r="C92" s="3" t="s">
        <v>300</v>
      </c>
      <c r="D92" s="3" t="s">
        <v>301</v>
      </c>
      <c r="E92" s="3" t="s">
        <v>263</v>
      </c>
      <c r="F92" s="3" t="s">
        <v>302</v>
      </c>
      <c r="G92" s="3">
        <v>13781518882</v>
      </c>
      <c r="H92" s="3"/>
      <c r="I92" s="3" t="s">
        <v>299</v>
      </c>
      <c r="R92" s="4">
        <v>2</v>
      </c>
      <c r="Z92" s="3">
        <f t="shared" si="5"/>
        <v>2</v>
      </c>
      <c r="AA92" s="3" t="str">
        <f t="shared" si="6"/>
        <v>U10-2;</v>
      </c>
    </row>
    <row r="93" spans="1:27" hidden="1" x14ac:dyDescent="0.15">
      <c r="A93" s="10">
        <v>43565</v>
      </c>
      <c r="B93" s="3">
        <v>3489244276</v>
      </c>
      <c r="C93" s="3" t="s">
        <v>39</v>
      </c>
      <c r="D93" s="3" t="s">
        <v>306</v>
      </c>
      <c r="E93" s="3" t="s">
        <v>23</v>
      </c>
      <c r="F93" s="3" t="s">
        <v>306</v>
      </c>
      <c r="G93" s="3">
        <v>15800044511</v>
      </c>
      <c r="H93" s="2"/>
      <c r="I93" s="2" t="s">
        <v>307</v>
      </c>
      <c r="O93" s="4">
        <v>1</v>
      </c>
      <c r="Z93" s="3">
        <f t="shared" si="5"/>
        <v>1</v>
      </c>
      <c r="AA93" s="3" t="str">
        <f t="shared" si="6"/>
        <v>U7-1;</v>
      </c>
    </row>
    <row r="94" spans="1:27" hidden="1" x14ac:dyDescent="0.15">
      <c r="A94" s="10">
        <v>43565</v>
      </c>
      <c r="B94" s="3">
        <v>6008553664</v>
      </c>
      <c r="C94" s="3" t="s">
        <v>60</v>
      </c>
      <c r="D94" s="3" t="s">
        <v>90</v>
      </c>
      <c r="E94" s="3" t="s">
        <v>23</v>
      </c>
      <c r="F94" s="3" t="s">
        <v>91</v>
      </c>
      <c r="G94" s="3">
        <v>13838610060</v>
      </c>
      <c r="H94" s="2"/>
      <c r="I94" s="2" t="s">
        <v>308</v>
      </c>
      <c r="J94" s="4">
        <v>1</v>
      </c>
      <c r="Z94" s="3">
        <f t="shared" si="5"/>
        <v>1</v>
      </c>
      <c r="AA94" s="3" t="str">
        <f t="shared" si="6"/>
        <v>U1-1;</v>
      </c>
    </row>
    <row r="95" spans="1:27" hidden="1" x14ac:dyDescent="0.15">
      <c r="A95" s="10">
        <v>43565</v>
      </c>
      <c r="B95" s="3">
        <v>6166747152</v>
      </c>
      <c r="C95" s="3" t="s">
        <v>50</v>
      </c>
      <c r="D95" s="3" t="s">
        <v>51</v>
      </c>
      <c r="E95" s="3" t="s">
        <v>23</v>
      </c>
      <c r="F95" s="3" t="s">
        <v>309</v>
      </c>
      <c r="G95" s="3">
        <v>13589264866</v>
      </c>
      <c r="H95" s="2"/>
      <c r="I95" s="2" t="s">
        <v>310</v>
      </c>
      <c r="K95" s="4">
        <v>2</v>
      </c>
      <c r="Z95" s="3">
        <f t="shared" si="5"/>
        <v>2</v>
      </c>
      <c r="AA95" s="3" t="str">
        <f t="shared" si="6"/>
        <v>U2-2;</v>
      </c>
    </row>
    <row r="96" spans="1:27" hidden="1" x14ac:dyDescent="0.15">
      <c r="A96" s="10">
        <v>43565</v>
      </c>
      <c r="B96" s="3">
        <v>9331150663</v>
      </c>
      <c r="C96" s="3" t="s">
        <v>311</v>
      </c>
      <c r="D96" s="3" t="s">
        <v>312</v>
      </c>
      <c r="E96" s="3" t="s">
        <v>23</v>
      </c>
      <c r="F96" s="3" t="s">
        <v>313</v>
      </c>
      <c r="G96" s="3">
        <v>13934280555</v>
      </c>
      <c r="H96" s="2"/>
      <c r="I96" s="2" t="s">
        <v>314</v>
      </c>
      <c r="K96" s="4">
        <v>1</v>
      </c>
      <c r="U96" s="16"/>
      <c r="Z96" s="3">
        <f t="shared" si="5"/>
        <v>1</v>
      </c>
      <c r="AA96" s="3" t="str">
        <f t="shared" si="6"/>
        <v>U2-1;</v>
      </c>
    </row>
    <row r="97" spans="1:27" hidden="1" x14ac:dyDescent="0.15">
      <c r="A97" s="10">
        <v>43565</v>
      </c>
      <c r="B97" s="3">
        <v>2131517624</v>
      </c>
      <c r="C97" s="3" t="s">
        <v>315</v>
      </c>
      <c r="D97" s="3" t="s">
        <v>316</v>
      </c>
      <c r="E97" s="3" t="s">
        <v>317</v>
      </c>
      <c r="F97" s="3" t="s">
        <v>316</v>
      </c>
      <c r="G97" s="3">
        <v>13922021124</v>
      </c>
      <c r="H97" s="2"/>
      <c r="I97" s="2" t="s">
        <v>318</v>
      </c>
      <c r="J97" s="4">
        <v>4</v>
      </c>
      <c r="K97" s="4">
        <v>4</v>
      </c>
      <c r="L97" s="4">
        <v>3</v>
      </c>
      <c r="M97" s="4">
        <v>3</v>
      </c>
      <c r="N97" s="4">
        <v>2</v>
      </c>
      <c r="O97" s="4">
        <v>2</v>
      </c>
      <c r="Q97" s="4">
        <v>2</v>
      </c>
      <c r="Z97" s="3">
        <f t="shared" si="5"/>
        <v>20</v>
      </c>
      <c r="AA97" s="3" t="str">
        <f t="shared" si="6"/>
        <v>U1-4;U2-4;U3-3;U4-3;U6-2;U7-2;U9-2;</v>
      </c>
    </row>
    <row r="98" spans="1:27" hidden="1" x14ac:dyDescent="0.15">
      <c r="A98" s="10">
        <v>43565</v>
      </c>
      <c r="B98" s="3">
        <v>2284137792</v>
      </c>
      <c r="C98" s="3" t="s">
        <v>320</v>
      </c>
      <c r="D98" s="3" t="s">
        <v>321</v>
      </c>
      <c r="E98" s="3" t="s">
        <v>317</v>
      </c>
      <c r="F98" s="3" t="s">
        <v>321</v>
      </c>
      <c r="G98" s="3">
        <v>13599991255</v>
      </c>
      <c r="H98" s="2"/>
      <c r="I98" s="2" t="s">
        <v>319</v>
      </c>
      <c r="Q98" s="4">
        <v>2</v>
      </c>
      <c r="Z98" s="3">
        <f t="shared" si="5"/>
        <v>2</v>
      </c>
      <c r="AA98" s="3" t="str">
        <f t="shared" si="6"/>
        <v>U9-2;</v>
      </c>
    </row>
    <row r="99" spans="1:27" hidden="1" x14ac:dyDescent="0.15">
      <c r="A99" s="10">
        <v>43565</v>
      </c>
      <c r="B99" s="3">
        <v>3549571430</v>
      </c>
      <c r="C99" s="3" t="s">
        <v>320</v>
      </c>
      <c r="D99" s="3" t="s">
        <v>324</v>
      </c>
      <c r="E99" s="3" t="s">
        <v>317</v>
      </c>
      <c r="F99" s="3" t="s">
        <v>323</v>
      </c>
      <c r="G99" s="3">
        <v>13599418013</v>
      </c>
      <c r="H99" s="2"/>
      <c r="I99" s="2" t="s">
        <v>322</v>
      </c>
      <c r="K99" s="4">
        <v>1</v>
      </c>
      <c r="Q99" s="4">
        <v>1</v>
      </c>
      <c r="Z99" s="3">
        <f t="shared" si="5"/>
        <v>2</v>
      </c>
      <c r="AA99" s="3" t="str">
        <f t="shared" si="6"/>
        <v>U2-1;U9-1;</v>
      </c>
    </row>
    <row r="100" spans="1:27" x14ac:dyDescent="0.15">
      <c r="A100" s="10">
        <v>43566</v>
      </c>
      <c r="B100" s="3">
        <v>6501507476</v>
      </c>
      <c r="C100" s="3" t="s">
        <v>325</v>
      </c>
      <c r="D100" s="3" t="s">
        <v>326</v>
      </c>
      <c r="E100" s="3" t="s">
        <v>263</v>
      </c>
      <c r="F100" s="3" t="s">
        <v>326</v>
      </c>
      <c r="G100" s="3">
        <v>18851459259</v>
      </c>
      <c r="I100" s="3" t="s">
        <v>327</v>
      </c>
      <c r="R100" s="4">
        <v>1</v>
      </c>
      <c r="Z100" s="3">
        <f t="shared" si="5"/>
        <v>1</v>
      </c>
      <c r="AA100" s="3" t="str">
        <f t="shared" si="6"/>
        <v>U10-1;</v>
      </c>
    </row>
    <row r="101" spans="1:27" x14ac:dyDescent="0.15">
      <c r="A101" s="10">
        <v>43566</v>
      </c>
      <c r="B101" s="3">
        <v>8140784212</v>
      </c>
      <c r="C101" s="3" t="s">
        <v>329</v>
      </c>
      <c r="D101" s="3" t="s">
        <v>330</v>
      </c>
      <c r="E101" s="3" t="s">
        <v>263</v>
      </c>
      <c r="F101" s="3" t="s">
        <v>330</v>
      </c>
      <c r="G101" s="3">
        <v>16643511516</v>
      </c>
      <c r="I101" s="3" t="s">
        <v>328</v>
      </c>
      <c r="P101" s="4">
        <v>1</v>
      </c>
      <c r="Z101" s="3">
        <f t="shared" si="5"/>
        <v>1</v>
      </c>
      <c r="AA101" s="3" t="str">
        <f t="shared" si="6"/>
        <v>U8-1;</v>
      </c>
    </row>
    <row r="102" spans="1:27" x14ac:dyDescent="0.15">
      <c r="A102" s="10">
        <v>43566</v>
      </c>
      <c r="B102" s="3">
        <v>7743369148</v>
      </c>
      <c r="C102" s="3" t="s">
        <v>332</v>
      </c>
      <c r="D102" s="3" t="s">
        <v>312</v>
      </c>
      <c r="E102" s="3" t="s">
        <v>263</v>
      </c>
      <c r="F102" s="3" t="s">
        <v>333</v>
      </c>
      <c r="G102" s="3">
        <v>15826540213</v>
      </c>
      <c r="I102" s="3" t="s">
        <v>331</v>
      </c>
      <c r="K102" s="4">
        <v>2</v>
      </c>
      <c r="Z102" s="3">
        <f t="shared" si="5"/>
        <v>2</v>
      </c>
      <c r="AA102" s="3" t="str">
        <f t="shared" si="6"/>
        <v>U2-2;</v>
      </c>
    </row>
    <row r="103" spans="1:27" x14ac:dyDescent="0.15">
      <c r="A103" s="10">
        <v>43566</v>
      </c>
      <c r="B103" s="3">
        <v>5853116363</v>
      </c>
      <c r="C103" s="3" t="s">
        <v>332</v>
      </c>
      <c r="D103" s="3" t="s">
        <v>312</v>
      </c>
      <c r="E103" s="3" t="s">
        <v>263</v>
      </c>
      <c r="F103" s="3" t="s">
        <v>335</v>
      </c>
      <c r="G103" s="3">
        <v>18576747520</v>
      </c>
      <c r="I103" s="3" t="s">
        <v>334</v>
      </c>
      <c r="K103" s="4">
        <v>1</v>
      </c>
      <c r="Z103" s="3">
        <f t="shared" si="5"/>
        <v>1</v>
      </c>
      <c r="AA103" s="3" t="str">
        <f t="shared" si="6"/>
        <v>U2-1;</v>
      </c>
    </row>
    <row r="104" spans="1:27" x14ac:dyDescent="0.15">
      <c r="A104" s="10">
        <v>43566</v>
      </c>
      <c r="B104" s="3">
        <v>9380164142</v>
      </c>
      <c r="C104" s="3" t="s">
        <v>336</v>
      </c>
      <c r="D104" s="3" t="s">
        <v>337</v>
      </c>
      <c r="E104" s="3" t="s">
        <v>338</v>
      </c>
      <c r="F104" s="3" t="s">
        <v>337</v>
      </c>
      <c r="G104" s="3">
        <v>13605356612</v>
      </c>
      <c r="I104" s="3" t="s">
        <v>339</v>
      </c>
      <c r="J104" s="4">
        <v>2</v>
      </c>
      <c r="L104" s="4">
        <v>2</v>
      </c>
      <c r="Q104" s="4">
        <v>2</v>
      </c>
      <c r="Z104" s="3">
        <f t="shared" si="5"/>
        <v>6</v>
      </c>
      <c r="AA104" s="3" t="str">
        <f t="shared" si="6"/>
        <v>U1-2;U3-2;U9-2;</v>
      </c>
    </row>
    <row r="105" spans="1:27" x14ac:dyDescent="0.15">
      <c r="A105" s="10">
        <v>43566</v>
      </c>
      <c r="B105" s="3">
        <v>9591639777</v>
      </c>
      <c r="C105" s="3" t="s">
        <v>325</v>
      </c>
      <c r="D105" s="3" t="s">
        <v>326</v>
      </c>
      <c r="E105" s="3" t="s">
        <v>263</v>
      </c>
      <c r="F105" s="3" t="s">
        <v>326</v>
      </c>
      <c r="G105" s="3">
        <v>18851459259</v>
      </c>
      <c r="I105" s="3" t="s">
        <v>327</v>
      </c>
      <c r="R105" s="4">
        <v>2</v>
      </c>
      <c r="Z105" s="3">
        <f t="shared" si="5"/>
        <v>2</v>
      </c>
      <c r="AA105" s="3" t="str">
        <f t="shared" si="6"/>
        <v>U10-2;</v>
      </c>
    </row>
    <row r="106" spans="1:27" x14ac:dyDescent="0.15">
      <c r="A106" s="10">
        <v>43566</v>
      </c>
      <c r="B106" s="3">
        <v>2775266594</v>
      </c>
      <c r="C106" s="3" t="s">
        <v>340</v>
      </c>
      <c r="D106" s="3" t="s">
        <v>341</v>
      </c>
      <c r="E106" s="3" t="s">
        <v>342</v>
      </c>
      <c r="F106" s="3" t="s">
        <v>343</v>
      </c>
      <c r="G106" s="3">
        <v>15754056497</v>
      </c>
      <c r="I106" s="3" t="s">
        <v>344</v>
      </c>
      <c r="L106" s="4">
        <v>1</v>
      </c>
      <c r="Z106" s="3">
        <f t="shared" si="5"/>
        <v>1</v>
      </c>
      <c r="AA106" s="3" t="str">
        <f t="shared" si="6"/>
        <v>U3-1;</v>
      </c>
    </row>
    <row r="107" spans="1:27" x14ac:dyDescent="0.15">
      <c r="A107" s="10">
        <v>43566</v>
      </c>
      <c r="B107" s="3">
        <v>7646733812</v>
      </c>
      <c r="C107" s="3" t="s">
        <v>340</v>
      </c>
      <c r="D107" s="3" t="s">
        <v>347</v>
      </c>
      <c r="E107" s="3" t="s">
        <v>345</v>
      </c>
      <c r="F107" s="3" t="s">
        <v>348</v>
      </c>
      <c r="G107" s="3">
        <v>15560191916</v>
      </c>
      <c r="H107" s="26">
        <v>4.1072719930420102E+17</v>
      </c>
      <c r="I107" s="3" t="s">
        <v>349</v>
      </c>
      <c r="U107" s="3" t="s">
        <v>346</v>
      </c>
      <c r="Z107" s="3">
        <f t="shared" si="5"/>
        <v>0</v>
      </c>
      <c r="AA107" s="3" t="str">
        <f t="shared" si="6"/>
        <v>2.2m*2m*7.5cm -1</v>
      </c>
    </row>
    <row r="108" spans="1:27" x14ac:dyDescent="0.15">
      <c r="A108" s="10">
        <v>43566</v>
      </c>
      <c r="B108" s="3">
        <v>2627381828</v>
      </c>
      <c r="C108" s="3" t="s">
        <v>21</v>
      </c>
      <c r="D108" s="3" t="s">
        <v>86</v>
      </c>
      <c r="E108" s="3" t="s">
        <v>342</v>
      </c>
      <c r="F108" s="3" t="s">
        <v>350</v>
      </c>
      <c r="G108" s="3">
        <v>13726619990</v>
      </c>
      <c r="H108" s="3"/>
      <c r="I108" s="3" t="s">
        <v>351</v>
      </c>
      <c r="J108" s="4">
        <v>1</v>
      </c>
      <c r="Z108" s="3">
        <f t="shared" si="5"/>
        <v>1</v>
      </c>
      <c r="AA108" s="3" t="str">
        <f t="shared" si="6"/>
        <v>U1-1;</v>
      </c>
    </row>
    <row r="109" spans="1:27" x14ac:dyDescent="0.15">
      <c r="A109" s="10">
        <v>43566</v>
      </c>
      <c r="B109" s="3">
        <v>4012534390</v>
      </c>
      <c r="C109" s="3" t="s">
        <v>340</v>
      </c>
      <c r="D109" s="3" t="s">
        <v>353</v>
      </c>
      <c r="E109" s="3" t="s">
        <v>263</v>
      </c>
      <c r="F109" s="3" t="s">
        <v>354</v>
      </c>
      <c r="G109" s="3">
        <v>18504231761</v>
      </c>
      <c r="H109" s="3"/>
      <c r="I109" s="3" t="s">
        <v>352</v>
      </c>
      <c r="Q109" s="4">
        <v>1</v>
      </c>
      <c r="Z109" s="3">
        <f t="shared" si="5"/>
        <v>1</v>
      </c>
      <c r="AA109" s="3" t="str">
        <f t="shared" si="6"/>
        <v>U9-1;</v>
      </c>
    </row>
    <row r="110" spans="1:27" x14ac:dyDescent="0.15">
      <c r="A110" s="10">
        <v>43566</v>
      </c>
      <c r="B110" s="3">
        <v>6655989275</v>
      </c>
      <c r="C110" s="3" t="s">
        <v>332</v>
      </c>
      <c r="D110" s="3" t="s">
        <v>356</v>
      </c>
      <c r="E110" s="3" t="s">
        <v>263</v>
      </c>
      <c r="F110" s="3" t="s">
        <v>357</v>
      </c>
      <c r="G110" s="3">
        <v>13970767310</v>
      </c>
      <c r="H110" s="3"/>
      <c r="I110" s="3" t="s">
        <v>355</v>
      </c>
      <c r="K110" s="4">
        <v>2</v>
      </c>
      <c r="Z110" s="3">
        <f t="shared" si="5"/>
        <v>2</v>
      </c>
      <c r="AA110" s="3" t="str">
        <f t="shared" si="6"/>
        <v>U2-2;</v>
      </c>
    </row>
    <row r="111" spans="1:27" x14ac:dyDescent="0.15">
      <c r="A111" s="10">
        <v>43566</v>
      </c>
      <c r="C111" s="3" t="s">
        <v>329</v>
      </c>
      <c r="D111" s="3" t="s">
        <v>200</v>
      </c>
      <c r="E111" s="3" t="s">
        <v>263</v>
      </c>
      <c r="F111" s="3" t="s">
        <v>200</v>
      </c>
      <c r="G111" s="3">
        <v>15989866517</v>
      </c>
      <c r="I111" s="3" t="s">
        <v>358</v>
      </c>
      <c r="Z111" s="3">
        <f t="shared" si="5"/>
        <v>0</v>
      </c>
      <c r="AA111" s="3" t="str">
        <f t="shared" si="6"/>
        <v/>
      </c>
    </row>
    <row r="112" spans="1:27" x14ac:dyDescent="0.15">
      <c r="A112" s="10">
        <v>43566</v>
      </c>
      <c r="B112" s="3">
        <v>7282479012</v>
      </c>
      <c r="C112" s="3" t="s">
        <v>359</v>
      </c>
      <c r="D112" s="3" t="s">
        <v>360</v>
      </c>
      <c r="E112" s="3" t="s">
        <v>361</v>
      </c>
      <c r="F112" s="3" t="s">
        <v>360</v>
      </c>
      <c r="G112" s="3">
        <v>13863925900</v>
      </c>
      <c r="H112" s="3"/>
      <c r="I112" s="3" t="s">
        <v>362</v>
      </c>
      <c r="J112" s="4">
        <v>15</v>
      </c>
      <c r="K112" s="4">
        <v>15</v>
      </c>
      <c r="P112" s="4">
        <v>2</v>
      </c>
      <c r="R112" s="4">
        <v>2</v>
      </c>
      <c r="Z112" s="3">
        <f t="shared" si="5"/>
        <v>34</v>
      </c>
      <c r="AA112" s="3" t="str">
        <f t="shared" si="6"/>
        <v>U1-15;U2-15;U8-2;U10-2;</v>
      </c>
    </row>
    <row r="113" spans="1:27" x14ac:dyDescent="0.15">
      <c r="A113" s="10">
        <v>43566</v>
      </c>
      <c r="B113" s="3">
        <v>3072884384</v>
      </c>
      <c r="C113" s="3" t="s">
        <v>39</v>
      </c>
      <c r="D113" s="3" t="s">
        <v>363</v>
      </c>
      <c r="E113" s="3" t="s">
        <v>361</v>
      </c>
      <c r="F113" s="3" t="s">
        <v>364</v>
      </c>
      <c r="G113" s="3">
        <v>13845075439</v>
      </c>
      <c r="H113" s="3"/>
      <c r="I113" s="3" t="s">
        <v>365</v>
      </c>
      <c r="K113" s="4">
        <v>1</v>
      </c>
      <c r="L113" s="4">
        <v>1</v>
      </c>
      <c r="Z113" s="3">
        <f t="shared" si="5"/>
        <v>2</v>
      </c>
      <c r="AA113" s="3" t="str">
        <f t="shared" si="6"/>
        <v>U2-1;U3-1;</v>
      </c>
    </row>
    <row r="114" spans="1:27" x14ac:dyDescent="0.15">
      <c r="A114" s="10">
        <v>43567</v>
      </c>
      <c r="B114" s="3">
        <v>7553976470</v>
      </c>
      <c r="C114" s="3" t="s">
        <v>368</v>
      </c>
      <c r="D114" s="3" t="s">
        <v>366</v>
      </c>
      <c r="E114" s="3" t="s">
        <v>263</v>
      </c>
      <c r="F114" s="3" t="s">
        <v>366</v>
      </c>
      <c r="G114" s="3">
        <v>13707545003</v>
      </c>
      <c r="H114" s="3"/>
      <c r="I114" s="3" t="s">
        <v>367</v>
      </c>
      <c r="J114" s="4">
        <v>3</v>
      </c>
      <c r="K114" s="4">
        <v>3</v>
      </c>
      <c r="Q114" s="4">
        <v>6</v>
      </c>
      <c r="Z114" s="3">
        <f>SUM(J114:R114)</f>
        <v>12</v>
      </c>
      <c r="AA114" s="3" t="e">
        <f>IF(#REF!&gt;0,"U1-"&amp;#REF!&amp;";","")&amp;IF(K114&gt;0,"U2-"&amp;K114&amp;";","")&amp;IF(J114&gt;0,"U3-"&amp;J114&amp;";","")&amp;IF(M114&gt;0,"U4-"&amp;M114&amp;";","")&amp;IF(N114&gt;0,"U6-"&amp;N114&amp;";","")&amp;IF(O114&gt;0,"U7-"&amp;O114&amp;";","")&amp;IF(P114&gt;0,"U8-"&amp;P114&amp;";","")&amp;IF(Q114&gt;0,"U9-"&amp;Q114&amp;";","")&amp;IF(R114&gt;0,"U10-"&amp;R114&amp;";","")&amp;U114</f>
        <v>#REF!</v>
      </c>
    </row>
    <row r="115" spans="1:27" x14ac:dyDescent="0.15">
      <c r="A115" s="10">
        <v>43567</v>
      </c>
      <c r="B115" s="3">
        <v>7051383798</v>
      </c>
      <c r="C115" s="3" t="s">
        <v>368</v>
      </c>
      <c r="D115" s="3" t="s">
        <v>366</v>
      </c>
      <c r="E115" s="3" t="s">
        <v>263</v>
      </c>
      <c r="F115" s="3" t="s">
        <v>369</v>
      </c>
      <c r="G115" s="3">
        <v>13632369030</v>
      </c>
      <c r="H115" s="3"/>
      <c r="I115" s="3" t="s">
        <v>370</v>
      </c>
      <c r="J115" s="4">
        <v>10</v>
      </c>
      <c r="AA115" s="3" t="str">
        <f t="shared" si="6"/>
        <v>U1-10;</v>
      </c>
    </row>
    <row r="116" spans="1:27" x14ac:dyDescent="0.15">
      <c r="AA116" s="3" t="str">
        <f t="shared" si="6"/>
        <v/>
      </c>
    </row>
    <row r="117" spans="1:27" x14ac:dyDescent="0.15">
      <c r="AA117" s="3" t="str">
        <f t="shared" si="6"/>
        <v/>
      </c>
    </row>
    <row r="118" spans="1:27" x14ac:dyDescent="0.15">
      <c r="AA118" s="3" t="str">
        <f t="shared" si="6"/>
        <v/>
      </c>
    </row>
    <row r="119" spans="1:27" x14ac:dyDescent="0.15">
      <c r="AA119" s="3" t="str">
        <f t="shared" si="6"/>
        <v/>
      </c>
    </row>
    <row r="120" spans="1:27" x14ac:dyDescent="0.15">
      <c r="AA120" s="3" t="str">
        <f t="shared" si="6"/>
        <v/>
      </c>
    </row>
    <row r="121" spans="1:27" x14ac:dyDescent="0.15">
      <c r="AA121" s="3" t="str">
        <f t="shared" si="6"/>
        <v/>
      </c>
    </row>
    <row r="122" spans="1:27" x14ac:dyDescent="0.15">
      <c r="AA122" s="3" t="str">
        <f t="shared" si="6"/>
        <v/>
      </c>
    </row>
    <row r="123" spans="1:27" x14ac:dyDescent="0.15">
      <c r="AA123" s="3" t="str">
        <f t="shared" si="6"/>
        <v/>
      </c>
    </row>
    <row r="124" spans="1:27" x14ac:dyDescent="0.15">
      <c r="AA124" s="3" t="str">
        <f t="shared" si="6"/>
        <v/>
      </c>
    </row>
    <row r="125" spans="1:27" x14ac:dyDescent="0.15">
      <c r="AA125" s="3" t="str">
        <f t="shared" si="6"/>
        <v/>
      </c>
    </row>
    <row r="126" spans="1:27" x14ac:dyDescent="0.15">
      <c r="AA126" s="3" t="str">
        <f t="shared" si="6"/>
        <v/>
      </c>
    </row>
    <row r="127" spans="1:27" x14ac:dyDescent="0.15">
      <c r="AA127" s="3" t="str">
        <f t="shared" si="6"/>
        <v/>
      </c>
    </row>
    <row r="128" spans="1:27" x14ac:dyDescent="0.15">
      <c r="AA128" s="3" t="str">
        <f t="shared" si="6"/>
        <v/>
      </c>
    </row>
    <row r="129" spans="27:27" x14ac:dyDescent="0.15">
      <c r="AA129" s="3" t="str">
        <f t="shared" si="6"/>
        <v/>
      </c>
    </row>
    <row r="130" spans="27:27" x14ac:dyDescent="0.15">
      <c r="AA130" s="3" t="str">
        <f t="shared" si="6"/>
        <v/>
      </c>
    </row>
    <row r="131" spans="27:27" x14ac:dyDescent="0.15">
      <c r="AA131" s="3" t="str">
        <f t="shared" si="6"/>
        <v/>
      </c>
    </row>
    <row r="132" spans="27:27" x14ac:dyDescent="0.15">
      <c r="AA132" s="3" t="str">
        <f t="shared" si="6"/>
        <v/>
      </c>
    </row>
    <row r="133" spans="27:27" x14ac:dyDescent="0.15">
      <c r="AA133" s="3" t="str">
        <f t="shared" si="6"/>
        <v/>
      </c>
    </row>
    <row r="134" spans="27:27" x14ac:dyDescent="0.15">
      <c r="AA134" s="3" t="str">
        <f t="shared" si="6"/>
        <v/>
      </c>
    </row>
    <row r="135" spans="27:27" x14ac:dyDescent="0.15">
      <c r="AA135" s="3" t="str">
        <f t="shared" si="6"/>
        <v/>
      </c>
    </row>
    <row r="136" spans="27:27" x14ac:dyDescent="0.15">
      <c r="AA136" s="3" t="str">
        <f t="shared" si="6"/>
        <v/>
      </c>
    </row>
    <row r="137" spans="27:27" x14ac:dyDescent="0.15">
      <c r="AA137" s="3" t="str">
        <f t="shared" si="6"/>
        <v/>
      </c>
    </row>
    <row r="138" spans="27:27" x14ac:dyDescent="0.15">
      <c r="AA138" s="3" t="str">
        <f t="shared" si="6"/>
        <v/>
      </c>
    </row>
    <row r="139" spans="27:27" x14ac:dyDescent="0.15">
      <c r="AA139" s="3" t="str">
        <f t="shared" si="6"/>
        <v/>
      </c>
    </row>
    <row r="140" spans="27:27" x14ac:dyDescent="0.15">
      <c r="AA140" s="3" t="str">
        <f t="shared" si="6"/>
        <v/>
      </c>
    </row>
    <row r="141" spans="27:27" x14ac:dyDescent="0.15">
      <c r="AA141" s="3" t="str">
        <f t="shared" si="6"/>
        <v/>
      </c>
    </row>
    <row r="142" spans="27:27" x14ac:dyDescent="0.15">
      <c r="AA142" s="3" t="str">
        <f t="shared" ref="AA142:AA205" si="7">IF(J142&gt;0,"U1-"&amp;J142&amp;";","")&amp;IF(K142&gt;0,"U2-"&amp;K142&amp;";","")&amp;IF(L142&gt;0,"U3-"&amp;L142&amp;";","")&amp;IF(M142&gt;0,"U4-"&amp;M142&amp;";","")&amp;IF(N142&gt;0,"U6-"&amp;N142&amp;";","")&amp;IF(O142&gt;0,"U7-"&amp;O142&amp;";","")&amp;IF(P142&gt;0,"U8-"&amp;P142&amp;";","")&amp;IF(Q142&gt;0,"U9-"&amp;Q142&amp;";","")&amp;IF(R142&gt;0,"U10-"&amp;R142&amp;";","")&amp;U142</f>
        <v/>
      </c>
    </row>
    <row r="143" spans="27:27" x14ac:dyDescent="0.15">
      <c r="AA143" s="3" t="str">
        <f t="shared" si="7"/>
        <v/>
      </c>
    </row>
    <row r="144" spans="27:27" x14ac:dyDescent="0.15">
      <c r="AA144" s="3" t="str">
        <f t="shared" si="7"/>
        <v/>
      </c>
    </row>
    <row r="145" spans="27:27" x14ac:dyDescent="0.15">
      <c r="AA145" s="3" t="str">
        <f t="shared" si="7"/>
        <v/>
      </c>
    </row>
    <row r="146" spans="27:27" x14ac:dyDescent="0.15">
      <c r="AA146" s="3" t="str">
        <f t="shared" si="7"/>
        <v/>
      </c>
    </row>
    <row r="147" spans="27:27" x14ac:dyDescent="0.15">
      <c r="AA147" s="3" t="str">
        <f t="shared" si="7"/>
        <v/>
      </c>
    </row>
    <row r="148" spans="27:27" x14ac:dyDescent="0.15">
      <c r="AA148" s="3" t="str">
        <f t="shared" si="7"/>
        <v/>
      </c>
    </row>
    <row r="149" spans="27:27" x14ac:dyDescent="0.15">
      <c r="AA149" s="3" t="str">
        <f t="shared" si="7"/>
        <v/>
      </c>
    </row>
    <row r="150" spans="27:27" x14ac:dyDescent="0.15">
      <c r="AA150" s="3" t="str">
        <f t="shared" si="7"/>
        <v/>
      </c>
    </row>
    <row r="151" spans="27:27" x14ac:dyDescent="0.15">
      <c r="AA151" s="3" t="str">
        <f t="shared" si="7"/>
        <v/>
      </c>
    </row>
    <row r="152" spans="27:27" x14ac:dyDescent="0.15">
      <c r="AA152" s="3" t="str">
        <f t="shared" si="7"/>
        <v/>
      </c>
    </row>
    <row r="153" spans="27:27" x14ac:dyDescent="0.15">
      <c r="AA153" s="3" t="str">
        <f t="shared" si="7"/>
        <v/>
      </c>
    </row>
    <row r="154" spans="27:27" x14ac:dyDescent="0.15">
      <c r="AA154" s="3" t="str">
        <f t="shared" si="7"/>
        <v/>
      </c>
    </row>
    <row r="155" spans="27:27" x14ac:dyDescent="0.15">
      <c r="AA155" s="3" t="str">
        <f t="shared" si="7"/>
        <v/>
      </c>
    </row>
    <row r="156" spans="27:27" x14ac:dyDescent="0.15">
      <c r="AA156" s="3" t="str">
        <f t="shared" si="7"/>
        <v/>
      </c>
    </row>
    <row r="157" spans="27:27" x14ac:dyDescent="0.15">
      <c r="AA157" s="3" t="str">
        <f t="shared" si="7"/>
        <v/>
      </c>
    </row>
    <row r="158" spans="27:27" x14ac:dyDescent="0.15">
      <c r="AA158" s="3" t="str">
        <f t="shared" si="7"/>
        <v/>
      </c>
    </row>
    <row r="159" spans="27:27" x14ac:dyDescent="0.15">
      <c r="AA159" s="3" t="str">
        <f t="shared" si="7"/>
        <v/>
      </c>
    </row>
    <row r="160" spans="27:27" x14ac:dyDescent="0.15">
      <c r="AA160" s="3" t="str">
        <f t="shared" si="7"/>
        <v/>
      </c>
    </row>
    <row r="161" spans="27:27" x14ac:dyDescent="0.15">
      <c r="AA161" s="3" t="str">
        <f t="shared" si="7"/>
        <v/>
      </c>
    </row>
    <row r="162" spans="27:27" x14ac:dyDescent="0.15">
      <c r="AA162" s="3" t="str">
        <f t="shared" si="7"/>
        <v/>
      </c>
    </row>
    <row r="163" spans="27:27" x14ac:dyDescent="0.15">
      <c r="AA163" s="3" t="str">
        <f t="shared" si="7"/>
        <v/>
      </c>
    </row>
    <row r="164" spans="27:27" x14ac:dyDescent="0.15">
      <c r="AA164" s="3" t="str">
        <f t="shared" si="7"/>
        <v/>
      </c>
    </row>
    <row r="165" spans="27:27" x14ac:dyDescent="0.15">
      <c r="AA165" s="3" t="str">
        <f t="shared" si="7"/>
        <v/>
      </c>
    </row>
    <row r="166" spans="27:27" x14ac:dyDescent="0.15">
      <c r="AA166" s="3" t="str">
        <f t="shared" si="7"/>
        <v/>
      </c>
    </row>
    <row r="167" spans="27:27" x14ac:dyDescent="0.15">
      <c r="AA167" s="3" t="str">
        <f t="shared" si="7"/>
        <v/>
      </c>
    </row>
    <row r="168" spans="27:27" x14ac:dyDescent="0.15">
      <c r="AA168" s="3" t="str">
        <f t="shared" si="7"/>
        <v/>
      </c>
    </row>
    <row r="169" spans="27:27" x14ac:dyDescent="0.15">
      <c r="AA169" s="3" t="str">
        <f t="shared" si="7"/>
        <v/>
      </c>
    </row>
    <row r="170" spans="27:27" x14ac:dyDescent="0.15">
      <c r="AA170" s="3" t="str">
        <f t="shared" si="7"/>
        <v/>
      </c>
    </row>
    <row r="171" spans="27:27" x14ac:dyDescent="0.15">
      <c r="AA171" s="3" t="str">
        <f t="shared" si="7"/>
        <v/>
      </c>
    </row>
    <row r="172" spans="27:27" x14ac:dyDescent="0.15">
      <c r="AA172" s="3" t="str">
        <f t="shared" si="7"/>
        <v/>
      </c>
    </row>
    <row r="173" spans="27:27" x14ac:dyDescent="0.15">
      <c r="AA173" s="3" t="str">
        <f t="shared" si="7"/>
        <v/>
      </c>
    </row>
    <row r="174" spans="27:27" x14ac:dyDescent="0.15">
      <c r="AA174" s="3" t="str">
        <f t="shared" si="7"/>
        <v/>
      </c>
    </row>
    <row r="175" spans="27:27" x14ac:dyDescent="0.15">
      <c r="AA175" s="3" t="str">
        <f t="shared" si="7"/>
        <v/>
      </c>
    </row>
    <row r="176" spans="27:27" x14ac:dyDescent="0.15">
      <c r="AA176" s="3" t="str">
        <f t="shared" si="7"/>
        <v/>
      </c>
    </row>
    <row r="177" spans="27:27" x14ac:dyDescent="0.15">
      <c r="AA177" s="3" t="str">
        <f t="shared" si="7"/>
        <v/>
      </c>
    </row>
    <row r="178" spans="27:27" x14ac:dyDescent="0.15">
      <c r="AA178" s="3" t="str">
        <f t="shared" si="7"/>
        <v/>
      </c>
    </row>
    <row r="179" spans="27:27" x14ac:dyDescent="0.15">
      <c r="AA179" s="3" t="str">
        <f t="shared" si="7"/>
        <v/>
      </c>
    </row>
    <row r="180" spans="27:27" x14ac:dyDescent="0.15">
      <c r="AA180" s="3" t="str">
        <f t="shared" si="7"/>
        <v/>
      </c>
    </row>
    <row r="181" spans="27:27" x14ac:dyDescent="0.15">
      <c r="AA181" s="3" t="str">
        <f t="shared" si="7"/>
        <v/>
      </c>
    </row>
    <row r="182" spans="27:27" x14ac:dyDescent="0.15">
      <c r="AA182" s="3" t="str">
        <f t="shared" si="7"/>
        <v/>
      </c>
    </row>
    <row r="183" spans="27:27" x14ac:dyDescent="0.15">
      <c r="AA183" s="3" t="str">
        <f t="shared" si="7"/>
        <v/>
      </c>
    </row>
    <row r="184" spans="27:27" x14ac:dyDescent="0.15">
      <c r="AA184" s="3" t="str">
        <f t="shared" si="7"/>
        <v/>
      </c>
    </row>
    <row r="185" spans="27:27" x14ac:dyDescent="0.15">
      <c r="AA185" s="3" t="str">
        <f t="shared" si="7"/>
        <v/>
      </c>
    </row>
    <row r="186" spans="27:27" x14ac:dyDescent="0.15">
      <c r="AA186" s="3" t="str">
        <f t="shared" si="7"/>
        <v/>
      </c>
    </row>
    <row r="187" spans="27:27" x14ac:dyDescent="0.15">
      <c r="AA187" s="3" t="str">
        <f t="shared" si="7"/>
        <v/>
      </c>
    </row>
    <row r="188" spans="27:27" x14ac:dyDescent="0.15">
      <c r="AA188" s="3" t="str">
        <f t="shared" si="7"/>
        <v/>
      </c>
    </row>
    <row r="189" spans="27:27" x14ac:dyDescent="0.15">
      <c r="AA189" s="3" t="str">
        <f t="shared" si="7"/>
        <v/>
      </c>
    </row>
    <row r="190" spans="27:27" x14ac:dyDescent="0.15">
      <c r="AA190" s="3" t="str">
        <f t="shared" si="7"/>
        <v/>
      </c>
    </row>
    <row r="191" spans="27:27" x14ac:dyDescent="0.15">
      <c r="AA191" s="3" t="str">
        <f t="shared" si="7"/>
        <v/>
      </c>
    </row>
    <row r="192" spans="27:27" x14ac:dyDescent="0.15">
      <c r="AA192" s="3" t="str">
        <f t="shared" si="7"/>
        <v/>
      </c>
    </row>
    <row r="193" spans="27:27" x14ac:dyDescent="0.15">
      <c r="AA193" s="3" t="str">
        <f t="shared" si="7"/>
        <v/>
      </c>
    </row>
    <row r="194" spans="27:27" x14ac:dyDescent="0.15">
      <c r="AA194" s="3" t="str">
        <f t="shared" si="7"/>
        <v/>
      </c>
    </row>
    <row r="195" spans="27:27" x14ac:dyDescent="0.15">
      <c r="AA195" s="3" t="str">
        <f t="shared" si="7"/>
        <v/>
      </c>
    </row>
    <row r="196" spans="27:27" x14ac:dyDescent="0.15">
      <c r="AA196" s="3" t="str">
        <f t="shared" si="7"/>
        <v/>
      </c>
    </row>
    <row r="197" spans="27:27" x14ac:dyDescent="0.15">
      <c r="AA197" s="3" t="str">
        <f t="shared" si="7"/>
        <v/>
      </c>
    </row>
    <row r="198" spans="27:27" x14ac:dyDescent="0.15">
      <c r="AA198" s="3" t="str">
        <f t="shared" si="7"/>
        <v/>
      </c>
    </row>
    <row r="199" spans="27:27" x14ac:dyDescent="0.15">
      <c r="AA199" s="3" t="str">
        <f t="shared" si="7"/>
        <v/>
      </c>
    </row>
    <row r="200" spans="27:27" x14ac:dyDescent="0.15">
      <c r="AA200" s="3" t="str">
        <f t="shared" si="7"/>
        <v/>
      </c>
    </row>
    <row r="201" spans="27:27" x14ac:dyDescent="0.15">
      <c r="AA201" s="3" t="str">
        <f t="shared" si="7"/>
        <v/>
      </c>
    </row>
    <row r="202" spans="27:27" x14ac:dyDescent="0.15">
      <c r="AA202" s="3" t="str">
        <f t="shared" si="7"/>
        <v/>
      </c>
    </row>
    <row r="203" spans="27:27" x14ac:dyDescent="0.15">
      <c r="AA203" s="3" t="str">
        <f t="shared" si="7"/>
        <v/>
      </c>
    </row>
    <row r="204" spans="27:27" x14ac:dyDescent="0.15">
      <c r="AA204" s="3" t="str">
        <f t="shared" si="7"/>
        <v/>
      </c>
    </row>
    <row r="205" spans="27:27" x14ac:dyDescent="0.15">
      <c r="AA205" s="3" t="str">
        <f t="shared" si="7"/>
        <v/>
      </c>
    </row>
    <row r="206" spans="27:27" x14ac:dyDescent="0.15">
      <c r="AA206" s="3" t="str">
        <f t="shared" ref="AA206:AA257" si="8">IF(J206&gt;0,"U1-"&amp;J206&amp;";","")&amp;IF(K206&gt;0,"U2-"&amp;K206&amp;";","")&amp;IF(L206&gt;0,"U3-"&amp;L206&amp;";","")&amp;IF(M206&gt;0,"U4-"&amp;M206&amp;";","")&amp;IF(N206&gt;0,"U6-"&amp;N206&amp;";","")&amp;IF(O206&gt;0,"U7-"&amp;O206&amp;";","")&amp;IF(P206&gt;0,"U8-"&amp;P206&amp;";","")&amp;IF(Q206&gt;0,"U9-"&amp;Q206&amp;";","")&amp;IF(R206&gt;0,"U10-"&amp;R206&amp;";","")&amp;U206</f>
        <v/>
      </c>
    </row>
    <row r="207" spans="27:27" x14ac:dyDescent="0.15">
      <c r="AA207" s="3" t="str">
        <f t="shared" si="8"/>
        <v/>
      </c>
    </row>
    <row r="208" spans="27:27" x14ac:dyDescent="0.15">
      <c r="AA208" s="3" t="str">
        <f t="shared" si="8"/>
        <v/>
      </c>
    </row>
    <row r="209" spans="27:27" x14ac:dyDescent="0.15">
      <c r="AA209" s="3" t="str">
        <f t="shared" si="8"/>
        <v/>
      </c>
    </row>
    <row r="210" spans="27:27" x14ac:dyDescent="0.15">
      <c r="AA210" s="3" t="str">
        <f t="shared" si="8"/>
        <v/>
      </c>
    </row>
    <row r="211" spans="27:27" x14ac:dyDescent="0.15">
      <c r="AA211" s="3" t="str">
        <f t="shared" si="8"/>
        <v/>
      </c>
    </row>
    <row r="212" spans="27:27" x14ac:dyDescent="0.15">
      <c r="AA212" s="3" t="str">
        <f t="shared" si="8"/>
        <v/>
      </c>
    </row>
    <row r="213" spans="27:27" x14ac:dyDescent="0.15">
      <c r="AA213" s="3" t="str">
        <f t="shared" si="8"/>
        <v/>
      </c>
    </row>
    <row r="214" spans="27:27" x14ac:dyDescent="0.15">
      <c r="AA214" s="3" t="str">
        <f t="shared" si="8"/>
        <v/>
      </c>
    </row>
    <row r="215" spans="27:27" x14ac:dyDescent="0.15">
      <c r="AA215" s="3" t="str">
        <f t="shared" si="8"/>
        <v/>
      </c>
    </row>
    <row r="216" spans="27:27" x14ac:dyDescent="0.15">
      <c r="AA216" s="3" t="str">
        <f t="shared" si="8"/>
        <v/>
      </c>
    </row>
    <row r="217" spans="27:27" x14ac:dyDescent="0.15">
      <c r="AA217" s="3" t="str">
        <f t="shared" si="8"/>
        <v/>
      </c>
    </row>
    <row r="218" spans="27:27" x14ac:dyDescent="0.15">
      <c r="AA218" s="3" t="str">
        <f t="shared" si="8"/>
        <v/>
      </c>
    </row>
    <row r="219" spans="27:27" x14ac:dyDescent="0.15">
      <c r="AA219" s="3" t="str">
        <f t="shared" si="8"/>
        <v/>
      </c>
    </row>
    <row r="220" spans="27:27" x14ac:dyDescent="0.15">
      <c r="AA220" s="3" t="str">
        <f t="shared" si="8"/>
        <v/>
      </c>
    </row>
    <row r="221" spans="27:27" x14ac:dyDescent="0.15">
      <c r="AA221" s="3" t="str">
        <f t="shared" si="8"/>
        <v/>
      </c>
    </row>
    <row r="222" spans="27:27" x14ac:dyDescent="0.15">
      <c r="AA222" s="3" t="str">
        <f t="shared" si="8"/>
        <v/>
      </c>
    </row>
    <row r="223" spans="27:27" x14ac:dyDescent="0.15">
      <c r="AA223" s="3" t="str">
        <f t="shared" si="8"/>
        <v/>
      </c>
    </row>
    <row r="224" spans="27:27" x14ac:dyDescent="0.15">
      <c r="AA224" s="3" t="str">
        <f t="shared" si="8"/>
        <v/>
      </c>
    </row>
    <row r="225" spans="27:27" x14ac:dyDescent="0.15">
      <c r="AA225" s="3" t="str">
        <f t="shared" si="8"/>
        <v/>
      </c>
    </row>
    <row r="226" spans="27:27" x14ac:dyDescent="0.15">
      <c r="AA226" s="3" t="str">
        <f t="shared" si="8"/>
        <v/>
      </c>
    </row>
    <row r="227" spans="27:27" x14ac:dyDescent="0.15">
      <c r="AA227" s="3" t="str">
        <f t="shared" si="8"/>
        <v/>
      </c>
    </row>
    <row r="228" spans="27:27" x14ac:dyDescent="0.15">
      <c r="AA228" s="3" t="str">
        <f t="shared" si="8"/>
        <v/>
      </c>
    </row>
    <row r="229" spans="27:27" x14ac:dyDescent="0.15">
      <c r="AA229" s="3" t="str">
        <f t="shared" si="8"/>
        <v/>
      </c>
    </row>
    <row r="230" spans="27:27" x14ac:dyDescent="0.15">
      <c r="AA230" s="3" t="str">
        <f t="shared" si="8"/>
        <v/>
      </c>
    </row>
    <row r="231" spans="27:27" x14ac:dyDescent="0.15">
      <c r="AA231" s="3" t="str">
        <f t="shared" si="8"/>
        <v/>
      </c>
    </row>
    <row r="232" spans="27:27" x14ac:dyDescent="0.15">
      <c r="AA232" s="3" t="str">
        <f t="shared" si="8"/>
        <v/>
      </c>
    </row>
    <row r="233" spans="27:27" x14ac:dyDescent="0.15">
      <c r="AA233" s="3" t="str">
        <f t="shared" si="8"/>
        <v/>
      </c>
    </row>
    <row r="234" spans="27:27" x14ac:dyDescent="0.15">
      <c r="AA234" s="3" t="str">
        <f t="shared" si="8"/>
        <v/>
      </c>
    </row>
    <row r="235" spans="27:27" x14ac:dyDescent="0.15">
      <c r="AA235" s="3" t="str">
        <f t="shared" si="8"/>
        <v/>
      </c>
    </row>
    <row r="236" spans="27:27" x14ac:dyDescent="0.15">
      <c r="AA236" s="3" t="str">
        <f t="shared" si="8"/>
        <v/>
      </c>
    </row>
    <row r="237" spans="27:27" x14ac:dyDescent="0.15">
      <c r="AA237" s="3" t="str">
        <f t="shared" si="8"/>
        <v/>
      </c>
    </row>
    <row r="238" spans="27:27" x14ac:dyDescent="0.15">
      <c r="AA238" s="3" t="str">
        <f t="shared" si="8"/>
        <v/>
      </c>
    </row>
    <row r="239" spans="27:27" x14ac:dyDescent="0.15">
      <c r="AA239" s="3" t="str">
        <f t="shared" si="8"/>
        <v/>
      </c>
    </row>
    <row r="240" spans="27:27" x14ac:dyDescent="0.15">
      <c r="AA240" s="3" t="str">
        <f t="shared" si="8"/>
        <v/>
      </c>
    </row>
    <row r="241" spans="27:27" x14ac:dyDescent="0.15">
      <c r="AA241" s="3" t="str">
        <f t="shared" si="8"/>
        <v/>
      </c>
    </row>
    <row r="242" spans="27:27" x14ac:dyDescent="0.15">
      <c r="AA242" s="3" t="str">
        <f t="shared" si="8"/>
        <v/>
      </c>
    </row>
    <row r="243" spans="27:27" x14ac:dyDescent="0.15">
      <c r="AA243" s="3" t="str">
        <f t="shared" si="8"/>
        <v/>
      </c>
    </row>
    <row r="244" spans="27:27" x14ac:dyDescent="0.15">
      <c r="AA244" s="3" t="str">
        <f t="shared" si="8"/>
        <v/>
      </c>
    </row>
    <row r="245" spans="27:27" x14ac:dyDescent="0.15">
      <c r="AA245" s="3" t="str">
        <f t="shared" si="8"/>
        <v/>
      </c>
    </row>
    <row r="246" spans="27:27" x14ac:dyDescent="0.15">
      <c r="AA246" s="3" t="str">
        <f t="shared" si="8"/>
        <v/>
      </c>
    </row>
    <row r="247" spans="27:27" x14ac:dyDescent="0.15">
      <c r="AA247" s="3" t="str">
        <f t="shared" si="8"/>
        <v/>
      </c>
    </row>
    <row r="248" spans="27:27" x14ac:dyDescent="0.15">
      <c r="AA248" s="3" t="str">
        <f t="shared" si="8"/>
        <v/>
      </c>
    </row>
    <row r="249" spans="27:27" x14ac:dyDescent="0.15">
      <c r="AA249" s="3" t="str">
        <f t="shared" si="8"/>
        <v/>
      </c>
    </row>
    <row r="250" spans="27:27" x14ac:dyDescent="0.15">
      <c r="AA250" s="3" t="str">
        <f t="shared" si="8"/>
        <v/>
      </c>
    </row>
    <row r="251" spans="27:27" x14ac:dyDescent="0.15">
      <c r="AA251" s="3" t="str">
        <f t="shared" si="8"/>
        <v/>
      </c>
    </row>
    <row r="252" spans="27:27" x14ac:dyDescent="0.15">
      <c r="AA252" s="3" t="str">
        <f t="shared" si="8"/>
        <v/>
      </c>
    </row>
    <row r="253" spans="27:27" x14ac:dyDescent="0.15">
      <c r="AA253" s="3" t="str">
        <f t="shared" si="8"/>
        <v/>
      </c>
    </row>
    <row r="254" spans="27:27" x14ac:dyDescent="0.15">
      <c r="AA254" s="3" t="str">
        <f t="shared" si="8"/>
        <v/>
      </c>
    </row>
    <row r="255" spans="27:27" x14ac:dyDescent="0.15">
      <c r="AA255" s="3" t="str">
        <f t="shared" si="8"/>
        <v/>
      </c>
    </row>
    <row r="256" spans="27:27" x14ac:dyDescent="0.15">
      <c r="AA256" s="3" t="str">
        <f t="shared" si="8"/>
        <v/>
      </c>
    </row>
    <row r="257" spans="27:27" x14ac:dyDescent="0.15">
      <c r="AA257" s="3" t="str">
        <f t="shared" si="8"/>
        <v/>
      </c>
    </row>
  </sheetData>
  <autoFilter ref="A1:W111">
    <filterColumn colId="0">
      <filters>
        <dateGroupItem year="2019" month="4" day="11" dateTimeGrouping="day"/>
      </filters>
    </filterColumn>
  </autoFilter>
  <phoneticPr fontId="8" type="noConversion"/>
  <pageMargins left="0.75" right="0.75" top="1" bottom="1" header="0.51180555555555596" footer="0.51180555555555596"/>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xbany</cp:lastModifiedBy>
  <dcterms:created xsi:type="dcterms:W3CDTF">2019-03-01T06:25:00Z</dcterms:created>
  <dcterms:modified xsi:type="dcterms:W3CDTF">2019-04-12T02:12:59Z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