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'4月份客户发货需求'!$A$1:$S$251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List>
</comments>
</file>

<file path=xl/sharedStrings.xml><?xml version="1.0" encoding="utf-8"?>
<sst xmlns="http://schemas.openxmlformats.org/spreadsheetml/2006/main" count="1384" uniqueCount="557">
  <si>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</si>
  <si>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</si>
  <si>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</si>
  <si>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</si>
  <si>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</si>
  <si>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</si>
  <si>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</si>
  <si>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</si>
  <si>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</si>
  <si>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</si>
  <si>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</si>
  <si>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</si>
  <si>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</si>
  <si>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</si>
  <si>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</si>
  <si>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</si>
  <si>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</si>
  <si>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</si>
  <si>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</si>
  <si>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</si>
  <si>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</si>
  <si>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</si>
  <si>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</si>
  <si>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</si>
  <si>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</si>
  <si>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</si>
  <si>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</si>
  <si>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</si>
  <si>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</si>
  <si>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</si>
  <si>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</si>
  <si>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</si>
  <si>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</si>
  <si>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</si>
  <si>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</si>
  <si>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</si>
  <si>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</si>
  <si>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</si>
  <si>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</si>
  <si>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</si>
  <si>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</si>
  <si>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</si>
  <si>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</si>
  <si>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</si>
  <si>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</si>
  <si>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</si>
  <si>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</si>
  <si>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</si>
  <si>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</si>
  <si>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</si>
  <si>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</si>
  <si>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</si>
  <si>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</si>
  <si>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</si>
  <si>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</si>
  <si>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</si>
  <si>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</si>
  <si>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</si>
  <si>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</si>
  <si>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</si>
  <si>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</si>
  <si>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</si>
  <si>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</si>
  <si>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</si>
  <si>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</si>
  <si>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</si>
  <si>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</si>
  <si>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</si>
  <si>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</si>
  <si>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</si>
  <si>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</si>
  <si>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</si>
  <si>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</si>
  <si>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</si>
  <si>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</si>
  <si>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</si>
  <si>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</si>
  <si>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</si>
  <si>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</si>
  <si>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</si>
  <si>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</si>
  <si>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</si>
  <si>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</si>
  <si>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</si>
  <si>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</si>
  <si>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</si>
  <si>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</si>
  <si>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</si>
  <si>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</si>
  <si>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</si>
  <si>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</si>
  <si>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</si>
  <si>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</si>
  <si>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</si>
  <si>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</si>
  <si>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</si>
  <si>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</si>
  <si>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</si>
  <si>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</si>
  <si>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</si>
  <si>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</si>
  <si>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</si>
  <si>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</si>
  <si>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</si>
  <si>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</si>
  <si>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</si>
  <si>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</si>
  <si>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</si>
  <si>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</si>
  <si>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</si>
  <si>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</si>
  <si>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</si>
  <si>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</si>
  <si>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</si>
  <si>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</si>
  <si>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</si>
  <si>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</si>
  <si>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</si>
  <si>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</si>
  <si>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</si>
  <si>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</si>
  <si>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</si>
  <si>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</si>
  <si>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</si>
  <si>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</si>
  <si>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</si>
  <si>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</si>
  <si>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</si>
  <si>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</si>
  <si>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</si>
  <si>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</si>
  <si>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</si>
  <si>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</si>
  <si>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</si>
  <si>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</si>
  <si>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</si>
  <si>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</si>
  <si>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</si>
  <si>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</si>
  <si>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</si>
  <si>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</si>
  <si>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</si>
  <si>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</si>
  <si>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</si>
  <si>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</si>
  <si>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</si>
  <si>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</si>
  <si>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</si>
  <si>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</si>
  <si>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</si>
  <si>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</si>
  <si>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</si>
  <si>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</si>
  <si>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</si>
  <si>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</si>
  <si>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</si>
  <si>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</si>
  <si>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</si>
  <si>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</si>
  <si>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</si>
  <si>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</si>
  <si>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</si>
  <si>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</si>
  <si>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</si>
  <si>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</si>
  <si>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</si>
  <si>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</si>
  <si>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</si>
  <si>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</si>
  <si>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</si>
  <si>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</si>
  <si>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</si>
  <si>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</si>
  <si>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</si>
  <si>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</si>
  <si>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</si>
  <si>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</si>
  <si>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</si>
  <si>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</si>
  <si>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</si>
  <si>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</si>
  <si>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</si>
  <si>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</si>
  <si>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</si>
  <si>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</si>
  <si>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</si>
  <si>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</si>
  <si>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</si>
  <si>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</si>
  <si>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</si>
  <si>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</si>
  <si>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</si>
  <si>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</si>
  <si>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</si>
  <si>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</si>
  <si>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</si>
  <si>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</si>
  <si>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</si>
  <si>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</si>
  <si>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</si>
  <si>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</si>
  <si>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</si>
  <si>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</si>
  <si>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</si>
  <si>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</si>
  <si>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</si>
  <si>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</si>
  <si>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</si>
  <si>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</si>
  <si>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</si>
  <si>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</si>
  <si>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</si>
  <si>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</si>
  <si>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</si>
  <si>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</si>
  <si>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</si>
  <si>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</si>
  <si>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</si>
  <si>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</si>
  <si>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</si>
  <si>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</si>
  <si>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</si>
  <si>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</si>
  <si>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</si>
  <si>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</si>
  <si>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</si>
  <si>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</si>
  <si>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</si>
  <si>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</si>
  <si>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</si>
  <si>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</si>
  <si>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</si>
  <si>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</si>
  <si>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</si>
  <si>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</si>
  <si>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</si>
  <si>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</si>
  <si>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</si>
  <si>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</si>
  <si>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</si>
  <si>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</si>
  <si>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</si>
  <si>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</si>
  <si>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</si>
  <si>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</si>
  <si>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</si>
  <si>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</si>
  <si>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</si>
  <si>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</si>
  <si>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</si>
  <si>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</si>
  <si>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</si>
  <si>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</si>
  <si>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</si>
  <si>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</si>
  <si>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</si>
  <si>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</si>
  <si>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</si>
  <si>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</si>
  <si>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</si>
  <si>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</si>
  <si>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</si>
  <si>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</si>
  <si>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</si>
  <si>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</si>
  <si>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</si>
  <si>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</si>
  <si>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</si>
  <si>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</si>
  <si>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</si>
  <si>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</si>
  <si>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</si>
  <si>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</si>
  <si>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</si>
  <si>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</si>
  <si>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</si>
  <si>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</si>
  <si>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</si>
  <si>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</si>
  <si>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</si>
  <si>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</si>
  <si>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</si>
  <si>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</si>
  <si>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</si>
  <si>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</si>
  <si>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</si>
  <si>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</si>
  <si>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</si>
  <si>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</si>
  <si>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</si>
  <si>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</si>
  <si>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</si>
  <si>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</si>
  <si>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</si>
  <si>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</si>
  <si>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</si>
  <si>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</si>
  <si>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</si>
  <si>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</si>
  <si>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</si>
  <si>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</si>
  <si>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</si>
  <si>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</si>
  <si>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</si>
  <si>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</si>
  <si>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</si>
  <si>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</si>
  <si>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</si>
  <si>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</si>
  <si>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</si>
  <si>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</si>
  <si>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</si>
  <si>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</si>
  <si>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</si>
  <si>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</si>
  <si>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</si>
  <si>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</si>
  <si>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</si>
  <si>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</si>
  <si>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</si>
  <si>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</si>
  <si>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</si>
  <si>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</si>
  <si>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</si>
  <si>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</si>
  <si>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</si>
  <si>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</si>
  <si>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</si>
  <si>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</si>
  <si>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</si>
  <si>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</si>
  <si>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</si>
  <si>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</si>
  <si>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</si>
  <si>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</si>
  <si>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</si>
  <si>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</si>
  <si>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</si>
  <si>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</si>
  <si>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</si>
  <si>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</si>
  <si>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</si>
  <si>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</si>
  <si>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</si>
  <si>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</si>
  <si>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</si>
  <si>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</si>
  <si>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</si>
  <si>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</si>
  <si>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</si>
  <si>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</si>
  <si>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</si>
  <si>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</si>
  <si>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</si>
  <si>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</si>
  <si>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</si>
  <si>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</si>
  <si>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</si>
  <si>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</si>
  <si>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</si>
  <si>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</si>
  <si>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</si>
  <si>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</si>
  <si>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</si>
  <si>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</si>
  <si>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</si>
  <si>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</si>
  <si>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</si>
  <si>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</si>
  <si>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</si>
  <si>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</si>
  <si>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</si>
  <si>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</si>
  <si>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</si>
  <si>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</si>
  <si>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</si>
  <si>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</si>
  <si>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</si>
  <si>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</si>
  <si>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</si>
  <si>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</si>
  <si>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</si>
  <si>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</si>
  <si>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</si>
  <si>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</si>
  <si>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</si>
  <si>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</si>
  <si>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</si>
  <si>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</si>
  <si>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</si>
  <si>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</si>
  <si>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</si>
  <si>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</si>
  <si>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</si>
  <si>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</si>
  <si>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</si>
  <si>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</si>
  <si>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</si>
  <si>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</si>
  <si>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</si>
  <si>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</si>
  <si>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</si>
  <si>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</si>
  <si>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</si>
  <si>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</si>
  <si>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</si>
  <si>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</si>
  <si>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</si>
  <si>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</si>
  <si>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</si>
  <si>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</si>
  <si>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</si>
  <si>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</si>
  <si>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</si>
  <si>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</si>
  <si>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</si>
  <si>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</si>
  <si>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</si>
  <si>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</si>
  <si>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</si>
  <si>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</si>
  <si>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</si>
  <si>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</si>
  <si>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</si>
  <si>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</si>
  <si>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</si>
  <si>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</si>
  <si>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</si>
  <si>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</si>
  <si>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</si>
  <si>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</si>
  <si>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</si>
  <si>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</si>
  <si>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</si>
  <si>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</si>
  <si>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</si>
  <si>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</si>
  <si>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</si>
  <si>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</si>
  <si>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</si>
  <si>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</si>
  <si>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</si>
  <si>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</si>
  <si>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</si>
  <si>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</si>
  <si>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</si>
  <si>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</si>
  <si>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</si>
  <si>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</si>
  <si>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</si>
  <si>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</si>
  <si>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</si>
  <si>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</si>
  <si>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</si>
  <si>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</si>
  <si>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</si>
  <si>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</si>
  <si>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</si>
  <si>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王月鹏</t>
  </si>
  <si>
    <t>山东省烟台市福山区开发区淮河路1号林语逸景11-2406</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</si>
  <si>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</si>
  <si>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</si>
  <si>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</si>
  <si>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</si>
  <si>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</si>
  <si>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</si>
  <si>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</si>
  <si>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</si>
  <si>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</si>
  <si>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</si>
  <si>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</si>
  <si>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</si>
  <si>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</si>
  <si>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</si>
  <si>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 xml:space="preserve">辽宁省大连市甘井子区促进路唯美品格生活市场二楼茶叶店 </t>
  </si>
  <si>
    <t>薛偕华</t>
  </si>
  <si>
    <t>新疆维吾尔自治区石河子市其它区22小区东小路41一1号龙华汽配商行</t>
  </si>
  <si>
    <t>朱莉</t>
  </si>
  <si>
    <t>山东省济宁市微山县御景花园小区1号楼B 座二单元602室</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</si>
  <si>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</si>
  <si>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</si>
  <si>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</si>
  <si>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</si>
  <si>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</si>
  <si>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</si>
  <si>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</si>
  <si>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</si>
  <si>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</si>
  <si>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</si>
  <si>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</si>
  <si>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</si>
  <si>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</si>
  <si>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r>
      <rPr>
        <sz val="12"/>
        <color theme="1"/>
        <rFont val="宋体"/>
        <charset val="134"/>
        <scheme val="minor"/>
      </rPr>
      <t>黄冰峰</t>
    </r>
    <r>
      <rPr>
        <sz val="9"/>
        <color rgb="FF666666"/>
        <rFont val="微软雅黑"/>
        <charset val="134"/>
      </rPr>
      <t> </t>
    </r>
  </si>
  <si>
    <t>广东省清远市清城区 附城东岗东城幼儿院附近</t>
  </si>
  <si>
    <t>王云娟</t>
  </si>
  <si>
    <t>河北省秦皇岛市海港区迎秋南里7-3-2</t>
  </si>
  <si>
    <t>程莉莉</t>
  </si>
  <si>
    <t>河北省秦皇岛市海港区八三东里5―5―6</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</si>
  <si>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</si>
  <si>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</si>
  <si>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</si>
  <si>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</si>
  <si>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</si>
  <si>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</si>
  <si>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</si>
  <si>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</si>
  <si>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</si>
  <si>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</si>
  <si>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吴来果</t>
  </si>
  <si>
    <t>连伟</t>
  </si>
  <si>
    <t>辽宁省沈阳市大东区东望街39号，华晨汽车国内销售公司三楼</t>
  </si>
  <si>
    <t>宁夏回族自治区银川市兴庆区唐徕小区（宁雅园）150号楼</t>
  </si>
  <si>
    <t>王迪迪</t>
  </si>
  <si>
    <t>吉林省长春市朝阳区红旗街东二胡同 名阁造型</t>
  </si>
  <si>
    <t>徐玉寒</t>
  </si>
  <si>
    <t>安徽省滁州市琅琊区御天下北苑14号楼1单元102</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</si>
  <si>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</si>
  <si>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</si>
  <si>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</si>
  <si>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</si>
  <si>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</si>
  <si>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</si>
  <si>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</si>
  <si>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</si>
  <si>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</si>
  <si>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</si>
  <si>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</si>
  <si>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</si>
  <si>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</si>
  <si>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</si>
  <si>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r>
      <rPr>
        <sz val="12"/>
        <color theme="1"/>
        <rFont val="宋体"/>
        <charset val="134"/>
        <scheme val="minor"/>
      </rPr>
      <t>刘燕</t>
    </r>
    <r>
      <rPr>
        <sz val="9"/>
        <color rgb="FF666666"/>
        <rFont val="微软雅黑"/>
        <charset val="134"/>
      </rPr>
      <t> </t>
    </r>
  </si>
  <si>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</si>
  <si>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</si>
  <si>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</si>
  <si>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</si>
  <si>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</si>
  <si>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</si>
  <si>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</si>
  <si>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</si>
  <si>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</si>
  <si>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</si>
  <si>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</si>
  <si>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山东省菏泽市单县南城街道办事处单州路刘海市场西路北中行家属院</t>
  </si>
  <si>
    <t>山东省济宁市任城区琵琶山路里能舜泰园17号楼</t>
  </si>
  <si>
    <t>肖令</t>
  </si>
  <si>
    <t>北京市北京市大兴区旧宫镇工业区富华路北东甲20号</t>
  </si>
  <si>
    <t>陈俊敏</t>
  </si>
  <si>
    <t>重庆市丰都县三合街道世平路69号宏声花园2栋2单元</t>
  </si>
  <si>
    <t>王超</t>
  </si>
  <si>
    <t>河南省郑州市二七区南三环与连云路交叉口.橄榄城柏林印象28号9层西户</t>
  </si>
  <si>
    <t>范碧荣</t>
  </si>
  <si>
    <t>福建省福州市仓山区首山路牛眠山巷万里小区（万里小区内门卫对面食杂店：老杨）</t>
  </si>
  <si>
    <t>吴桂燕</t>
  </si>
  <si>
    <t>广州市清远市清城区石角镇美林湖纳帕溪谷2路九街12号</t>
  </si>
  <si>
    <t>卢金莲</t>
  </si>
  <si>
    <t>广西壮族自治区南宁市西乡塘区鲁班路23号17栋2单元703号房。</t>
  </si>
  <si>
    <t>UQ7.5床套-1</t>
  </si>
</sst>
</file>

<file path=xl/styles.xml><?xml version="1.0" encoding="utf-8"?>
<styleSheet xmlns="http://schemas.openxmlformats.org/spreadsheetml/2006/main">
  <numFmts count="6">
    <numFmt numFmtId="176" formatCode="0_);[Red]\(0\)"/>
    <numFmt numFmtId="41" formatCode="_ * #,##0_ ;_ * \-#,##0_ ;_ * &quot;-&quot;_ ;_ @_ "/>
    <numFmt numFmtId="177" formatCode="0_ "/>
    <numFmt numFmtId="42" formatCode="_ &quot;￥&quot;* #,##0_ ;_ &quot;￥&quot;* \-#,##0_ ;_ &quot;￥&quot;* &quot;-&quot;_ ;_ @_ "/>
    <numFmt numFmtId="44" formatCode="_ &quot;￥&quot;* #,##0.00_ ;_ &quot;￥&quot;* \-#,##0.00_ ;_ &quot;￥&quot;* &quot;-&quot;??_ ;_ @_ "/>
    <numFmt numFmtId="43" formatCode="_ * #,##0.00_ ;_ * \-#,##0.00_ ;_ * &quot;-&quot;??_ ;_ @_ "/>
  </numFmts>
  <fonts count="36">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rgb="FF9C6500"/>
      <name val="宋体"/>
      <charset val="0"/>
      <scheme val="minor"/>
    </font>
    <font>
      <sz val="11"/>
      <color theme="0"/>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u/>
      <sz val="11"/>
      <color rgb="FF0000FF"/>
      <name val="宋体"/>
      <charset val="0"/>
      <scheme val="minor"/>
    </font>
    <font>
      <b/>
      <sz val="11"/>
      <color theme="1"/>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9"/>
      <color rgb="FF666666"/>
      <name val="微软雅黑"/>
      <charset val="134"/>
    </font>
    <font>
      <b/>
      <sz val="9"/>
      <name val="宋体"/>
      <charset val="134"/>
    </font>
    <font>
      <sz val="9"/>
      <name val="宋体"/>
      <charset val="134"/>
    </font>
    <font>
      <b/>
      <sz val="12"/>
      <name val="宋体"/>
      <charset val="134"/>
    </font>
    <font>
      <sz val="12"/>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16" borderId="0" applyNumberFormat="0" applyBorder="0" applyAlignment="0" applyProtection="0">
      <alignment vertical="center"/>
    </xf>
    <xf numFmtId="0" fontId="13"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1"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2" fillId="8"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9" borderId="5" applyNumberFormat="0" applyFont="0" applyAlignment="0" applyProtection="0">
      <alignment vertical="center"/>
    </xf>
    <xf numFmtId="0" fontId="12" fillId="13"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9" applyNumberFormat="0" applyFill="0" applyAlignment="0" applyProtection="0">
      <alignment vertical="center"/>
    </xf>
    <xf numFmtId="0" fontId="29" fillId="0" borderId="9" applyNumberFormat="0" applyFill="0" applyAlignment="0" applyProtection="0">
      <alignment vertical="center"/>
    </xf>
    <xf numFmtId="0" fontId="12" fillId="7" borderId="0" applyNumberFormat="0" applyBorder="0" applyAlignment="0" applyProtection="0">
      <alignment vertical="center"/>
    </xf>
    <xf numFmtId="0" fontId="15" fillId="0" borderId="4" applyNumberFormat="0" applyFill="0" applyAlignment="0" applyProtection="0">
      <alignment vertical="center"/>
    </xf>
    <xf numFmtId="0" fontId="12" fillId="27" borderId="0" applyNumberFormat="0" applyBorder="0" applyAlignment="0" applyProtection="0">
      <alignment vertical="center"/>
    </xf>
    <xf numFmtId="0" fontId="21" fillId="18" borderId="6" applyNumberFormat="0" applyAlignment="0" applyProtection="0">
      <alignment vertical="center"/>
    </xf>
    <xf numFmtId="0" fontId="20" fillId="18" borderId="2" applyNumberFormat="0" applyAlignment="0" applyProtection="0">
      <alignment vertical="center"/>
    </xf>
    <xf numFmtId="0" fontId="22" fillId="24" borderId="7" applyNumberFormat="0" applyAlignment="0" applyProtection="0">
      <alignment vertical="center"/>
    </xf>
    <xf numFmtId="0" fontId="14" fillId="29" borderId="0" applyNumberFormat="0" applyBorder="0" applyAlignment="0" applyProtection="0">
      <alignment vertical="center"/>
    </xf>
    <xf numFmtId="0" fontId="12" fillId="22" borderId="0" applyNumberFormat="0" applyBorder="0" applyAlignment="0" applyProtection="0">
      <alignment vertical="center"/>
    </xf>
    <xf numFmtId="0" fontId="18" fillId="0" borderId="3" applyNumberFormat="0" applyFill="0" applyAlignment="0" applyProtection="0">
      <alignment vertical="center"/>
    </xf>
    <xf numFmtId="0" fontId="24" fillId="0" borderId="8" applyNumberFormat="0" applyFill="0" applyAlignment="0" applyProtection="0">
      <alignment vertical="center"/>
    </xf>
    <xf numFmtId="0" fontId="19" fillId="15" borderId="0" applyNumberFormat="0" applyBorder="0" applyAlignment="0" applyProtection="0">
      <alignment vertical="center"/>
    </xf>
    <xf numFmtId="0" fontId="11" fillId="6" borderId="0" applyNumberFormat="0" applyBorder="0" applyAlignment="0" applyProtection="0">
      <alignment vertical="center"/>
    </xf>
    <xf numFmtId="0" fontId="14" fillId="30" borderId="0" applyNumberFormat="0" applyBorder="0" applyAlignment="0" applyProtection="0">
      <alignment vertical="center"/>
    </xf>
    <xf numFmtId="0" fontId="12" fillId="21" borderId="0" applyNumberFormat="0" applyBorder="0" applyAlignment="0" applyProtection="0">
      <alignment vertical="center"/>
    </xf>
    <xf numFmtId="0" fontId="14" fillId="14" borderId="0" applyNumberFormat="0" applyBorder="0" applyAlignment="0" applyProtection="0">
      <alignment vertical="center"/>
    </xf>
    <xf numFmtId="0" fontId="14" fillId="10" borderId="0" applyNumberFormat="0" applyBorder="0" applyAlignment="0" applyProtection="0">
      <alignment vertical="center"/>
    </xf>
    <xf numFmtId="0" fontId="14" fillId="17" borderId="0" applyNumberFormat="0" applyBorder="0" applyAlignment="0" applyProtection="0">
      <alignment vertical="center"/>
    </xf>
    <xf numFmtId="0" fontId="14" fillId="23" borderId="0" applyNumberFormat="0" applyBorder="0" applyAlignment="0" applyProtection="0">
      <alignment vertical="center"/>
    </xf>
    <xf numFmtId="0" fontId="12" fillId="25" borderId="0" applyNumberFormat="0" applyBorder="0" applyAlignment="0" applyProtection="0">
      <alignment vertical="center"/>
    </xf>
    <xf numFmtId="0" fontId="12" fillId="20" borderId="0" applyNumberFormat="0" applyBorder="0" applyAlignment="0" applyProtection="0">
      <alignment vertical="center"/>
    </xf>
    <xf numFmtId="0" fontId="14" fillId="28" borderId="0" applyNumberFormat="0" applyBorder="0" applyAlignment="0" applyProtection="0">
      <alignment vertical="center"/>
    </xf>
    <xf numFmtId="0" fontId="14" fillId="32" borderId="0" applyNumberFormat="0" applyBorder="0" applyAlignment="0" applyProtection="0">
      <alignment vertical="center"/>
    </xf>
    <xf numFmtId="0" fontId="12" fillId="33" borderId="0" applyNumberFormat="0" applyBorder="0" applyAlignment="0" applyProtection="0">
      <alignment vertical="center"/>
    </xf>
    <xf numFmtId="0" fontId="14" fillId="34" borderId="0" applyNumberFormat="0" applyBorder="0" applyAlignment="0" applyProtection="0">
      <alignment vertical="center"/>
    </xf>
    <xf numFmtId="0" fontId="12" fillId="35" borderId="0" applyNumberFormat="0" applyBorder="0" applyAlignment="0" applyProtection="0">
      <alignment vertical="center"/>
    </xf>
    <xf numFmtId="0" fontId="12" fillId="36" borderId="0" applyNumberFormat="0" applyBorder="0" applyAlignment="0" applyProtection="0">
      <alignment vertical="center"/>
    </xf>
    <xf numFmtId="0" fontId="14" fillId="31" borderId="0" applyNumberFormat="0" applyBorder="0" applyAlignment="0" applyProtection="0">
      <alignment vertical="center"/>
    </xf>
    <xf numFmtId="0" fontId="12" fillId="26" borderId="0" applyNumberFormat="0" applyBorder="0" applyAlignment="0" applyProtection="0">
      <alignment vertical="center"/>
    </xf>
    <xf numFmtId="0" fontId="0" fillId="0" borderId="0">
      <alignment vertical="center"/>
    </xf>
  </cellStyleXfs>
  <cellXfs count="47">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58" fontId="3" fillId="0" borderId="0" xfId="0" applyNumberFormat="1" applyFont="1" applyAlignment="1">
      <alignment horizontal="left"/>
    </xf>
    <xf numFmtId="49" fontId="10" fillId="0" borderId="0" xfId="0" applyNumberFormat="1" applyFont="1" applyFill="1" applyBorder="1" applyAlignment="1"/>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0" fontId="6" fillId="0" borderId="0" xfId="0" applyFont="1" applyAlignment="1">
      <alignment horizontal="center"/>
    </xf>
    <xf numFmtId="0" fontId="1" fillId="0" borderId="0" xfId="0" applyFont="1" applyAlignment="1" quotePrefix="1"/>
    <xf numFmtId="177" fontId="1" fillId="0" borderId="0" xfId="0" applyNumberFormat="1"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1048574"/>
  <sheetViews>
    <sheetView tabSelected="1" zoomScale="85" zoomScaleNormal="85" workbookViewId="0">
      <pane ySplit="1" topLeftCell="A222" activePane="bottomLeft" state="frozen"/>
      <selection/>
      <selection pane="bottomLeft" activeCell="I255" sqref="I255"/>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103.233333333333" style="1" customWidth="1"/>
    <col min="10" max="14" width="9" style="9"/>
    <col min="15" max="15" width="12.35" style="9" customWidth="1"/>
    <col min="16" max="20" width="9" style="9"/>
    <col min="21" max="21" width="9" style="1"/>
    <col min="22" max="22" width="19.25" style="1" customWidth="1"/>
    <col min="23" max="23" width="15.875" style="1" customWidth="1"/>
    <col min="24" max="24" width="15.375" style="1" customWidth="1"/>
    <col min="25" max="16384" width="9" style="1"/>
  </cols>
  <sheetData>
    <row r="1" s="1" customFormat="1" spans="1:28">
      <c r="A1" s="10" t="s">
        <v>0</v>
      </c>
      <c r="B1" s="11" t="s">
        <v>1</v>
      </c>
      <c r="C1" s="12" t="s">
        <v>2</v>
      </c>
      <c r="D1" s="12" t="s">
        <v>3</v>
      </c>
      <c r="E1" s="11" t="s">
        <v>4</v>
      </c>
      <c r="F1" s="13" t="s">
        <v>5</v>
      </c>
      <c r="G1" s="14" t="s">
        <v>6</v>
      </c>
      <c r="H1" s="15" t="s">
        <v>7</v>
      </c>
      <c r="I1" s="13" t="s">
        <v>8</v>
      </c>
      <c r="J1" s="17" t="s">
        <v>9</v>
      </c>
      <c r="K1" s="17" t="s">
        <v>10</v>
      </c>
      <c r="L1" s="17" t="s">
        <v>11</v>
      </c>
      <c r="M1" s="18" t="s">
        <v>12</v>
      </c>
      <c r="N1" s="18" t="s">
        <v>13</v>
      </c>
      <c r="O1" s="18" t="s">
        <v>14</v>
      </c>
      <c r="P1" s="18" t="s">
        <v>15</v>
      </c>
      <c r="Q1" s="18" t="s">
        <v>16</v>
      </c>
      <c r="R1" s="18" t="s">
        <v>17</v>
      </c>
      <c r="S1" s="18" t="s">
        <v>18</v>
      </c>
      <c r="T1" s="18"/>
      <c r="U1" s="18"/>
      <c r="V1" s="18" t="s">
        <v>19</v>
      </c>
      <c r="W1" s="20" t="s">
        <v>20</v>
      </c>
      <c r="X1" s="21" t="s">
        <v>21</v>
      </c>
      <c r="AA1" s="1" t="s">
        <v>22</v>
      </c>
      <c r="AB1" s="1" t="s">
        <v>23</v>
      </c>
    </row>
    <row r="2" s="1" customFormat="1" hidden="1" spans="1:28">
      <c r="A2" s="16">
        <v>43556</v>
      </c>
      <c r="B2" s="1">
        <v>7691733120</v>
      </c>
      <c r="C2" s="1" t="s">
        <v>24</v>
      </c>
      <c r="D2" s="1" t="s">
        <v>25</v>
      </c>
      <c r="E2" s="1" t="s">
        <v>26</v>
      </c>
      <c r="F2" s="1" t="s">
        <v>27</v>
      </c>
      <c r="G2" s="1">
        <v>15541661918</v>
      </c>
      <c r="H2" s="8"/>
      <c r="I2" s="1" t="s">
        <v>28</v>
      </c>
      <c r="J2" s="9"/>
      <c r="K2" s="9">
        <v>2</v>
      </c>
      <c r="L2" s="9"/>
      <c r="M2" s="9"/>
      <c r="N2" s="9"/>
      <c r="O2" s="9"/>
      <c r="P2" s="9"/>
      <c r="Q2" s="9"/>
      <c r="R2" s="9"/>
      <c r="S2" s="9"/>
      <c r="T2" s="9"/>
      <c r="W2" s="22" t="str">
        <f>"7700116778116"</f>
        <v>7700116778116</v>
      </c>
      <c r="AA2" s="1">
        <f>SUM(J2:S2)</f>
        <v>2</v>
      </c>
      <c r="AB2" s="1" t="str">
        <f t="shared" ref="AB2:AB9" si="0">IF(J2&gt;0,"U1-"&amp;J2&amp;";","")&amp;IF(K2&gt;0,"U2-"&amp;K2&amp;";","")&amp;IF(L2&gt;0,"U3-"&amp;L2&amp;";","")&amp;IF(M2&gt;0,"U4-"&amp;M2&amp;";","")&amp;IF(N2&gt;0,"U6-"&amp;N2&amp;";","")&amp;IF(P2&gt;0,"U7-"&amp;P2&amp;";","")&amp;IF(Q2&gt;0,"U8-"&amp;Q2&amp;";","")&amp;IF(R2&gt;0,"U9-"&amp;R2&amp;";","")&amp;IF(S2&gt;0,"U10-"&amp;S2&amp;";","")&amp;V2</f>
        <v>U2-2;</v>
      </c>
    </row>
    <row r="3" s="1" customFormat="1" hidden="1" spans="1:28">
      <c r="A3" s="16">
        <v>43556</v>
      </c>
      <c r="B3" s="1">
        <v>9444772213</v>
      </c>
      <c r="C3" s="1" t="s">
        <v>29</v>
      </c>
      <c r="D3" s="1" t="s">
        <v>30</v>
      </c>
      <c r="E3" s="1" t="s">
        <v>26</v>
      </c>
      <c r="F3" s="1" t="s">
        <v>31</v>
      </c>
      <c r="G3" s="1">
        <v>13529880946</v>
      </c>
      <c r="H3" s="8"/>
      <c r="I3" s="1" t="s">
        <v>32</v>
      </c>
      <c r="J3" s="9">
        <v>14</v>
      </c>
      <c r="K3" s="9"/>
      <c r="L3" s="9">
        <v>3</v>
      </c>
      <c r="M3" s="9"/>
      <c r="N3" s="9"/>
      <c r="O3" s="9"/>
      <c r="P3" s="9"/>
      <c r="Q3" s="9"/>
      <c r="R3" s="9"/>
      <c r="S3" s="9"/>
      <c r="T3" s="9"/>
      <c r="W3" s="22" t="str">
        <f>"7700116778113"</f>
        <v>7700116778113</v>
      </c>
      <c r="AA3" s="1">
        <f t="shared" ref="AA3:AA66" si="1">SUM(J3:S3)</f>
        <v>17</v>
      </c>
      <c r="AB3" s="1" t="str">
        <f t="shared" si="0"/>
        <v>U1-14;U3-3;</v>
      </c>
    </row>
    <row r="4" s="1" customFormat="1" hidden="1" spans="1:28">
      <c r="A4" s="16">
        <v>43556</v>
      </c>
      <c r="B4" s="1">
        <v>2775602642</v>
      </c>
      <c r="C4" s="1" t="s">
        <v>29</v>
      </c>
      <c r="D4" s="1" t="s">
        <v>30</v>
      </c>
      <c r="E4" s="1" t="s">
        <v>26</v>
      </c>
      <c r="F4" s="1" t="s">
        <v>33</v>
      </c>
      <c r="G4" s="1">
        <v>15188060330</v>
      </c>
      <c r="H4" s="8"/>
      <c r="I4" s="1" t="s">
        <v>34</v>
      </c>
      <c r="J4" s="9"/>
      <c r="K4" s="9"/>
      <c r="L4" s="9"/>
      <c r="M4" s="9"/>
      <c r="N4" s="9"/>
      <c r="O4" s="9"/>
      <c r="P4" s="9"/>
      <c r="Q4" s="9">
        <v>2</v>
      </c>
      <c r="R4" s="9"/>
      <c r="S4" s="9"/>
      <c r="T4" s="9"/>
      <c r="W4" s="22" t="str">
        <f>"7700116778106"</f>
        <v>7700116778106</v>
      </c>
      <c r="AA4" s="1">
        <f t="shared" si="1"/>
        <v>2</v>
      </c>
      <c r="AB4" s="1" t="str">
        <f t="shared" si="0"/>
        <v>U8-2;</v>
      </c>
    </row>
    <row r="5" s="1" customFormat="1" hidden="1" spans="1:28">
      <c r="A5" s="16">
        <v>43556</v>
      </c>
      <c r="B5" s="1">
        <v>3648157688</v>
      </c>
      <c r="C5" s="1" t="s">
        <v>29</v>
      </c>
      <c r="D5" s="1" t="s">
        <v>30</v>
      </c>
      <c r="E5" s="1" t="s">
        <v>26</v>
      </c>
      <c r="F5" s="1" t="s">
        <v>31</v>
      </c>
      <c r="G5" s="1">
        <v>13529880946</v>
      </c>
      <c r="H5" s="8"/>
      <c r="I5" s="1" t="s">
        <v>32</v>
      </c>
      <c r="J5" s="9"/>
      <c r="K5" s="9"/>
      <c r="L5" s="9"/>
      <c r="M5" s="9"/>
      <c r="N5" s="9"/>
      <c r="O5" s="9"/>
      <c r="P5" s="9"/>
      <c r="Q5" s="9"/>
      <c r="R5" s="9"/>
      <c r="S5" s="9"/>
      <c r="T5" s="9"/>
      <c r="V5" s="1" t="s">
        <v>35</v>
      </c>
      <c r="W5" s="22"/>
      <c r="X5" s="47" t="s">
        <v>36</v>
      </c>
      <c r="AA5" s="1">
        <f t="shared" si="1"/>
        <v>0</v>
      </c>
      <c r="AB5" s="1" t="str">
        <f t="shared" si="0"/>
        <v>UQ7.5-4;UK7.5-3</v>
      </c>
    </row>
    <row r="6" s="1" customFormat="1" hidden="1" spans="1:28">
      <c r="A6" s="16">
        <v>43556</v>
      </c>
      <c r="B6" s="1">
        <v>3648157688</v>
      </c>
      <c r="C6" s="1" t="s">
        <v>29</v>
      </c>
      <c r="D6" s="1" t="s">
        <v>30</v>
      </c>
      <c r="E6" s="1" t="s">
        <v>37</v>
      </c>
      <c r="F6" s="1" t="s">
        <v>31</v>
      </c>
      <c r="G6" s="1">
        <v>13529880946</v>
      </c>
      <c r="H6" s="8"/>
      <c r="I6" s="1" t="s">
        <v>32</v>
      </c>
      <c r="J6" s="9"/>
      <c r="K6" s="9"/>
      <c r="L6" s="9"/>
      <c r="M6" s="9"/>
      <c r="N6" s="9"/>
      <c r="O6" s="9"/>
      <c r="P6" s="9"/>
      <c r="Q6" s="9"/>
      <c r="R6" s="9"/>
      <c r="S6" s="9"/>
      <c r="T6" s="9"/>
      <c r="V6" s="1" t="s">
        <v>38</v>
      </c>
      <c r="X6" s="47" t="s">
        <v>39</v>
      </c>
      <c r="AA6" s="1">
        <f t="shared" si="1"/>
        <v>0</v>
      </c>
      <c r="AB6" s="1" t="str">
        <f t="shared" si="0"/>
        <v>US7.5-4</v>
      </c>
    </row>
    <row r="7" s="1" customFormat="1" hidden="1" spans="1:28">
      <c r="A7" s="16">
        <v>43556</v>
      </c>
      <c r="B7" s="1">
        <v>8762895094</v>
      </c>
      <c r="C7" s="1" t="s">
        <v>29</v>
      </c>
      <c r="D7" s="1" t="s">
        <v>30</v>
      </c>
      <c r="E7" s="1" t="s">
        <v>26</v>
      </c>
      <c r="F7" s="1" t="s">
        <v>33</v>
      </c>
      <c r="G7" s="1">
        <v>15188060330</v>
      </c>
      <c r="H7" s="8"/>
      <c r="I7" s="1" t="s">
        <v>34</v>
      </c>
      <c r="J7" s="9"/>
      <c r="K7" s="9"/>
      <c r="L7" s="9"/>
      <c r="M7" s="9"/>
      <c r="N7" s="9"/>
      <c r="O7" s="9"/>
      <c r="P7" s="9"/>
      <c r="Q7" s="9"/>
      <c r="R7" s="9"/>
      <c r="S7" s="9"/>
      <c r="T7" s="9"/>
      <c r="V7" s="1" t="s">
        <v>40</v>
      </c>
      <c r="W7" s="22"/>
      <c r="X7" s="47" t="s">
        <v>41</v>
      </c>
      <c r="AA7" s="1">
        <f t="shared" si="1"/>
        <v>0</v>
      </c>
      <c r="AB7" s="1" t="str">
        <f t="shared" si="0"/>
        <v>UQ7.5-1</v>
      </c>
    </row>
    <row r="8" s="1" customFormat="1" hidden="1" spans="1:28">
      <c r="A8" s="16">
        <v>43556</v>
      </c>
      <c r="B8" s="1">
        <v>2446404676</v>
      </c>
      <c r="C8" s="1" t="s">
        <v>42</v>
      </c>
      <c r="D8" s="1" t="s">
        <v>43</v>
      </c>
      <c r="E8" s="1" t="s">
        <v>26</v>
      </c>
      <c r="F8" s="1" t="s">
        <v>44</v>
      </c>
      <c r="G8" s="1">
        <v>18621809870</v>
      </c>
      <c r="H8" s="8"/>
      <c r="I8" s="1" t="s">
        <v>45</v>
      </c>
      <c r="J8" s="9"/>
      <c r="K8" s="9">
        <v>1</v>
      </c>
      <c r="L8" s="9"/>
      <c r="M8" s="9"/>
      <c r="N8" s="9"/>
      <c r="O8" s="9"/>
      <c r="P8" s="9"/>
      <c r="Q8" s="9"/>
      <c r="R8" s="9"/>
      <c r="S8" s="9"/>
      <c r="T8" s="9"/>
      <c r="W8" s="22" t="str">
        <f>"7700116778115"</f>
        <v>7700116778115</v>
      </c>
      <c r="AA8" s="1">
        <f t="shared" si="1"/>
        <v>1</v>
      </c>
      <c r="AB8" s="1" t="str">
        <f t="shared" si="0"/>
        <v>U2-1;</v>
      </c>
    </row>
    <row r="9" s="1" customFormat="1" hidden="1" spans="1:28">
      <c r="A9" s="16">
        <v>43556</v>
      </c>
      <c r="B9" s="1">
        <v>4213656268</v>
      </c>
      <c r="C9" s="1" t="s">
        <v>29</v>
      </c>
      <c r="D9" s="1" t="s">
        <v>46</v>
      </c>
      <c r="E9" s="1" t="s">
        <v>26</v>
      </c>
      <c r="F9" s="1" t="s">
        <v>47</v>
      </c>
      <c r="G9" s="1">
        <v>15952956431</v>
      </c>
      <c r="H9" s="8"/>
      <c r="I9" s="1" t="s">
        <v>48</v>
      </c>
      <c r="J9" s="9">
        <v>3</v>
      </c>
      <c r="K9" s="9">
        <v>3</v>
      </c>
      <c r="L9" s="9"/>
      <c r="M9" s="9"/>
      <c r="N9" s="9"/>
      <c r="O9" s="9"/>
      <c r="P9" s="9"/>
      <c r="Q9" s="9"/>
      <c r="R9" s="9"/>
      <c r="S9" s="9"/>
      <c r="T9" s="9"/>
      <c r="W9" s="22" t="str">
        <f>"7700116778105"</f>
        <v>7700116778105</v>
      </c>
      <c r="AA9" s="1">
        <f t="shared" si="1"/>
        <v>6</v>
      </c>
      <c r="AB9" s="1" t="str">
        <f t="shared" si="0"/>
        <v>U1-3;U2-3;</v>
      </c>
    </row>
    <row r="10" s="1" customFormat="1" hidden="1" spans="1:28">
      <c r="A10" s="16">
        <v>43556</v>
      </c>
      <c r="B10" s="1">
        <v>4582241209</v>
      </c>
      <c r="C10" s="1" t="s">
        <v>24</v>
      </c>
      <c r="D10" s="1" t="s">
        <v>49</v>
      </c>
      <c r="E10" s="1" t="s">
        <v>37</v>
      </c>
      <c r="F10" s="1" t="s">
        <v>50</v>
      </c>
      <c r="G10" s="1">
        <v>13926721468</v>
      </c>
      <c r="H10" s="48" t="s">
        <v>51</v>
      </c>
      <c r="I10" s="1" t="s">
        <v>52</v>
      </c>
      <c r="J10" s="9">
        <v>1</v>
      </c>
      <c r="K10" s="9">
        <v>1</v>
      </c>
      <c r="L10" s="9"/>
      <c r="M10" s="9"/>
      <c r="N10" s="9"/>
      <c r="O10" s="9"/>
      <c r="P10" s="9"/>
      <c r="Q10" s="9"/>
      <c r="R10" s="9"/>
      <c r="S10" s="9"/>
      <c r="T10" s="9"/>
      <c r="W10" s="22" t="str">
        <f>"7700116778119"</f>
        <v>7700116778119</v>
      </c>
      <c r="AA10" s="1">
        <f t="shared" si="1"/>
        <v>2</v>
      </c>
      <c r="AB10" s="1" t="str">
        <f t="shared" ref="AB10:AB16" si="2">IF(J10&gt;0,"U1-"&amp;J10&amp;";","")&amp;IF(K10&gt;0,"U2-"&amp;K10&amp;";","")&amp;IF(L10&gt;0,"U3-"&amp;L10&amp;";","")&amp;IF(M10&gt;0,"U4-"&amp;M10&amp;";","")&amp;IF(N10&gt;0,"U6-"&amp;N10&amp;";","")&amp;IF(P10&gt;0,"U7-"&amp;P10&amp;";","")&amp;IF(Q10&gt;0,"U8-"&amp;Q10&amp;";","")&amp;IF(R10&gt;0,"U9-"&amp;R10&amp;";","")&amp;IF(S10&gt;0,"U10-"&amp;S10&amp;";","")&amp;W10</f>
        <v>U1-1;U2-1;7700116778119</v>
      </c>
    </row>
    <row r="11" s="1" customFormat="1" hidden="1" spans="1:28">
      <c r="A11" s="16">
        <v>43556</v>
      </c>
      <c r="B11" s="1">
        <v>7318732626</v>
      </c>
      <c r="C11" s="1" t="s">
        <v>53</v>
      </c>
      <c r="D11" s="1" t="s">
        <v>54</v>
      </c>
      <c r="E11" s="1" t="s">
        <v>37</v>
      </c>
      <c r="F11" s="1" t="s">
        <v>55</v>
      </c>
      <c r="G11" s="1">
        <v>18674390819</v>
      </c>
      <c r="H11" s="48" t="s">
        <v>56</v>
      </c>
      <c r="I11" s="1" t="s">
        <v>57</v>
      </c>
      <c r="J11" s="9">
        <v>1</v>
      </c>
      <c r="K11" s="9">
        <v>1</v>
      </c>
      <c r="L11" s="9"/>
      <c r="M11" s="9"/>
      <c r="N11" s="9"/>
      <c r="O11" s="9"/>
      <c r="P11" s="9"/>
      <c r="Q11" s="9"/>
      <c r="R11" s="9"/>
      <c r="S11" s="9"/>
      <c r="T11" s="9"/>
      <c r="W11" s="22" t="str">
        <f>"7700116778118"</f>
        <v>7700116778118</v>
      </c>
      <c r="AA11" s="1">
        <f t="shared" si="1"/>
        <v>2</v>
      </c>
      <c r="AB11" s="1" t="str">
        <f t="shared" si="2"/>
        <v>U1-1;U2-1;7700116778118</v>
      </c>
    </row>
    <row r="12" s="1" customFormat="1" hidden="1" spans="1:28">
      <c r="A12" s="16">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W12" s="22" t="str">
        <f>"7700116778114"</f>
        <v>7700116778114</v>
      </c>
      <c r="AA12" s="1">
        <f t="shared" si="1"/>
        <v>4</v>
      </c>
      <c r="AB12" s="1" t="str">
        <f t="shared" si="2"/>
        <v>U1-2;U2-2;7700116778114</v>
      </c>
    </row>
    <row r="13" s="1" customFormat="1" hidden="1" spans="1:28">
      <c r="A13" s="16">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W13" s="22" t="str">
        <f>"7700116778112"</f>
        <v>7700116778112</v>
      </c>
      <c r="AA13" s="1">
        <f t="shared" si="1"/>
        <v>2</v>
      </c>
      <c r="AB13" s="1" t="str">
        <f t="shared" si="2"/>
        <v>U1-1;U2-1;7700116778112</v>
      </c>
    </row>
    <row r="14" s="1" customFormat="1" hidden="1" spans="1:28">
      <c r="A14" s="16">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W14" s="22" t="str">
        <f>"7700116778111"</f>
        <v>7700116778111</v>
      </c>
      <c r="AA14" s="1">
        <f t="shared" si="1"/>
        <v>1</v>
      </c>
      <c r="AB14" s="1" t="str">
        <f t="shared" si="2"/>
        <v>U4-1;7700116778111</v>
      </c>
    </row>
    <row r="15" s="1" customFormat="1" hidden="1" spans="1:28">
      <c r="A15" s="16">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W15" s="22" t="str">
        <f>"7700116778109"</f>
        <v>7700116778109</v>
      </c>
      <c r="AA15" s="1">
        <f t="shared" si="1"/>
        <v>1</v>
      </c>
      <c r="AB15" s="1" t="str">
        <f t="shared" si="2"/>
        <v>U2-1;7700116778109</v>
      </c>
    </row>
    <row r="16" s="1" customFormat="1" hidden="1" spans="1:28">
      <c r="A16" s="16">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W16" s="22" t="str">
        <f>"7700116778108"</f>
        <v>7700116778108</v>
      </c>
      <c r="AA16" s="1">
        <f t="shared" si="1"/>
        <v>1</v>
      </c>
      <c r="AB16" s="1" t="str">
        <f t="shared" si="2"/>
        <v>U3-1;7700116778108</v>
      </c>
    </row>
    <row r="17" s="1" customFormat="1" hidden="1" spans="1:28">
      <c r="A17" s="16">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W17" s="23" t="s">
        <v>73</v>
      </c>
      <c r="AA17" s="1">
        <f t="shared" si="1"/>
        <v>2</v>
      </c>
      <c r="AB17" s="1" t="str">
        <f t="shared" ref="AB17:AB48" si="3">IF(J17&gt;0,"U1-"&amp;J17&amp;";","")&amp;IF(K17&gt;0,"U2-"&amp;K17&amp;";","")&amp;IF(L17&gt;0,"U3-"&amp;L17&amp;";","")&amp;IF(M17&gt;0,"U4-"&amp;M17&amp;";","")&amp;IF(N17&gt;0,"U6-"&amp;N17&amp;";","")&amp;IF(P17&gt;0,"U7-"&amp;P17&amp;";","")&amp;IF(Q17&gt;0,"U8-"&amp;Q17&amp;";","")&amp;IF(R17&gt;0,"U9-"&amp;R17&amp;";","")&amp;IF(S17&gt;0,"U10-"&amp;S17&amp;";","")&amp;V17</f>
        <v>U2-2;</v>
      </c>
    </row>
    <row r="18" s="1" customFormat="1" hidden="1" spans="1:28">
      <c r="A18" s="16">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W18" s="23" t="s">
        <v>76</v>
      </c>
      <c r="AA18" s="1">
        <f t="shared" si="1"/>
        <v>2</v>
      </c>
      <c r="AB18" s="1" t="str">
        <f t="shared" si="3"/>
        <v>U1-1;U2-1;</v>
      </c>
    </row>
    <row r="19" s="1" customFormat="1" hidden="1" spans="1:28">
      <c r="A19" s="16">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W19" s="23" t="s">
        <v>80</v>
      </c>
      <c r="AA19" s="1">
        <f t="shared" si="1"/>
        <v>1</v>
      </c>
      <c r="AB19" s="1" t="str">
        <f t="shared" si="3"/>
        <v>U4-1;</v>
      </c>
    </row>
    <row r="20" s="1" customFormat="1" hidden="1" spans="1:28">
      <c r="A20" s="16">
        <v>43557</v>
      </c>
      <c r="B20" s="1">
        <v>4980836725</v>
      </c>
      <c r="C20" s="1" t="s">
        <v>53</v>
      </c>
      <c r="D20" s="1" t="s">
        <v>54</v>
      </c>
      <c r="E20" s="1" t="s">
        <v>26</v>
      </c>
      <c r="F20" s="1" t="s">
        <v>81</v>
      </c>
      <c r="G20" s="1">
        <v>15303437137</v>
      </c>
      <c r="H20" s="8"/>
      <c r="I20" s="19" t="s">
        <v>82</v>
      </c>
      <c r="J20" s="9"/>
      <c r="K20" s="9">
        <v>2</v>
      </c>
      <c r="L20" s="9"/>
      <c r="M20" s="9"/>
      <c r="N20" s="9"/>
      <c r="O20" s="9"/>
      <c r="P20" s="9"/>
      <c r="Q20" s="9">
        <v>1</v>
      </c>
      <c r="R20" s="9"/>
      <c r="S20" s="9"/>
      <c r="T20" s="9"/>
      <c r="W20" s="23" t="s">
        <v>83</v>
      </c>
      <c r="AA20" s="1">
        <f t="shared" si="1"/>
        <v>3</v>
      </c>
      <c r="AB20" s="1" t="str">
        <f t="shared" si="3"/>
        <v>U2-2;U8-1;</v>
      </c>
    </row>
    <row r="21" s="1" customFormat="1" ht="28.5" hidden="1" spans="1:28">
      <c r="A21" s="16">
        <v>43557</v>
      </c>
      <c r="B21" s="1">
        <v>3152792913</v>
      </c>
      <c r="C21" s="1" t="s">
        <v>63</v>
      </c>
      <c r="D21" s="1" t="s">
        <v>84</v>
      </c>
      <c r="E21" s="1" t="s">
        <v>37</v>
      </c>
      <c r="F21" s="1" t="s">
        <v>85</v>
      </c>
      <c r="G21" s="1">
        <v>13911011596</v>
      </c>
      <c r="H21" s="48" t="s">
        <v>86</v>
      </c>
      <c r="I21" s="19" t="s">
        <v>87</v>
      </c>
      <c r="J21" s="9">
        <v>1</v>
      </c>
      <c r="K21" s="9">
        <v>1</v>
      </c>
      <c r="L21" s="9">
        <v>1</v>
      </c>
      <c r="M21" s="9">
        <v>1</v>
      </c>
      <c r="N21" s="9"/>
      <c r="O21" s="9"/>
      <c r="P21" s="9"/>
      <c r="Q21" s="9"/>
      <c r="R21" s="9">
        <v>1</v>
      </c>
      <c r="S21" s="9"/>
      <c r="T21" s="9"/>
      <c r="W21" s="47" t="s">
        <v>88</v>
      </c>
      <c r="AA21" s="1">
        <f t="shared" si="1"/>
        <v>5</v>
      </c>
      <c r="AB21" s="1" t="str">
        <f t="shared" si="3"/>
        <v>U1-1;U2-1;U3-1;U4-1;U9-1;</v>
      </c>
    </row>
    <row r="22" s="1" customFormat="1" hidden="1" spans="1:28">
      <c r="A22" s="16">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W22" s="23" t="s">
        <v>92</v>
      </c>
      <c r="AA22" s="1">
        <f t="shared" si="1"/>
        <v>1</v>
      </c>
      <c r="AB22" s="1" t="str">
        <f t="shared" si="3"/>
        <v>U1-1;</v>
      </c>
    </row>
    <row r="23" s="1" customFormat="1" hidden="1" spans="1:28">
      <c r="A23" s="16">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W23" s="23" t="s">
        <v>96</v>
      </c>
      <c r="AA23" s="1">
        <f t="shared" si="1"/>
        <v>1</v>
      </c>
      <c r="AB23" s="1" t="str">
        <f t="shared" si="3"/>
        <v>U2-1;</v>
      </c>
    </row>
    <row r="24" s="1" customFormat="1" hidden="1" spans="1:28">
      <c r="A24" s="16">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W24" s="23" t="s">
        <v>98</v>
      </c>
      <c r="AA24" s="1">
        <f t="shared" si="1"/>
        <v>2</v>
      </c>
      <c r="AB24" s="1" t="str">
        <f t="shared" si="3"/>
        <v>U9-2;</v>
      </c>
    </row>
    <row r="25" s="1" customFormat="1" hidden="1" spans="1:28">
      <c r="A25" s="16">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W25" s="23" t="s">
        <v>101</v>
      </c>
      <c r="AA25" s="1">
        <f t="shared" si="1"/>
        <v>1</v>
      </c>
      <c r="AB25" s="1" t="str">
        <f t="shared" si="3"/>
        <v>U2-1;</v>
      </c>
    </row>
    <row r="26" s="1" customFormat="1" hidden="1" spans="1:28">
      <c r="A26" s="16">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W26" s="23" t="s">
        <v>104</v>
      </c>
      <c r="AA26" s="1">
        <f t="shared" si="1"/>
        <v>1</v>
      </c>
      <c r="AB26" s="1" t="str">
        <f t="shared" si="3"/>
        <v>U9-1;</v>
      </c>
    </row>
    <row r="27" s="1" customFormat="1" hidden="1" spans="1:28">
      <c r="A27" s="16">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W27" s="23" t="s">
        <v>106</v>
      </c>
      <c r="AA27" s="1">
        <f t="shared" si="1"/>
        <v>1</v>
      </c>
      <c r="AB27" s="1" t="str">
        <f t="shared" si="3"/>
        <v>U2-1;</v>
      </c>
    </row>
    <row r="28" s="1" customFormat="1" hidden="1" spans="1:28">
      <c r="A28" s="16">
        <v>43557</v>
      </c>
      <c r="B28" s="1">
        <v>9809880675</v>
      </c>
      <c r="C28" s="1" t="s">
        <v>42</v>
      </c>
      <c r="D28" s="1" t="s">
        <v>107</v>
      </c>
      <c r="E28" s="1" t="s">
        <v>37</v>
      </c>
      <c r="F28" s="1" t="s">
        <v>108</v>
      </c>
      <c r="G28" s="1">
        <v>13769414941</v>
      </c>
      <c r="H28" s="48" t="s">
        <v>109</v>
      </c>
      <c r="I28" s="1" t="s">
        <v>110</v>
      </c>
      <c r="J28" s="9"/>
      <c r="K28" s="9"/>
      <c r="L28" s="9"/>
      <c r="M28" s="9"/>
      <c r="N28" s="9"/>
      <c r="O28" s="9"/>
      <c r="P28" s="9"/>
      <c r="Q28" s="9"/>
      <c r="R28" s="9">
        <v>1</v>
      </c>
      <c r="S28" s="9"/>
      <c r="T28" s="9"/>
      <c r="W28" s="47" t="s">
        <v>111</v>
      </c>
      <c r="AA28" s="1">
        <f t="shared" si="1"/>
        <v>1</v>
      </c>
      <c r="AB28" s="1" t="str">
        <f t="shared" si="3"/>
        <v>U9-1;</v>
      </c>
    </row>
    <row r="29" s="1" customFormat="1" hidden="1" spans="1:28">
      <c r="A29" s="16">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AA29" s="1">
        <f t="shared" si="1"/>
        <v>10</v>
      </c>
      <c r="AB29" s="1" t="str">
        <f t="shared" si="3"/>
        <v>U1-4;U2-4;U9-2;</v>
      </c>
    </row>
    <row r="30" s="1" customFormat="1" hidden="1" spans="1:28">
      <c r="A30" s="16">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AA30" s="1">
        <f t="shared" si="1"/>
        <v>4</v>
      </c>
      <c r="AB30" s="1" t="str">
        <f t="shared" si="3"/>
        <v>U9-3;U10-1;</v>
      </c>
    </row>
    <row r="31" s="1" customFormat="1" hidden="1" spans="1:28">
      <c r="A31" s="16">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W31" s="47" t="s">
        <v>119</v>
      </c>
      <c r="AA31" s="1">
        <f t="shared" si="1"/>
        <v>32</v>
      </c>
      <c r="AB31" s="1" t="str">
        <f t="shared" si="3"/>
        <v>U1-9;U2-11;U8-6;U10-6;</v>
      </c>
    </row>
    <row r="32" s="1" customFormat="1" hidden="1" spans="1:28">
      <c r="A32" s="16">
        <v>43558</v>
      </c>
      <c r="B32" s="1">
        <v>2900203301</v>
      </c>
      <c r="C32" s="1" t="s">
        <v>63</v>
      </c>
      <c r="D32" s="1" t="s">
        <v>84</v>
      </c>
      <c r="E32" s="1" t="s">
        <v>37</v>
      </c>
      <c r="F32" s="1" t="s">
        <v>120</v>
      </c>
      <c r="G32" s="1">
        <v>13834375859</v>
      </c>
      <c r="H32" s="48" t="s">
        <v>121</v>
      </c>
      <c r="I32" s="1" t="s">
        <v>122</v>
      </c>
      <c r="J32" s="9">
        <v>1</v>
      </c>
      <c r="K32" s="9"/>
      <c r="L32" s="9">
        <v>1</v>
      </c>
      <c r="M32" s="9"/>
      <c r="N32" s="9"/>
      <c r="O32" s="9"/>
      <c r="P32" s="9"/>
      <c r="Q32" s="9"/>
      <c r="R32" s="9"/>
      <c r="S32" s="9"/>
      <c r="T32" s="9"/>
      <c r="W32" s="47" t="s">
        <v>123</v>
      </c>
      <c r="AA32" s="1">
        <f t="shared" si="1"/>
        <v>2</v>
      </c>
      <c r="AB32" s="1" t="str">
        <f t="shared" si="3"/>
        <v>U1-1;U3-1;</v>
      </c>
    </row>
    <row r="33" s="1" customFormat="1" hidden="1" spans="1:28">
      <c r="A33" s="16">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W33" s="49" t="s">
        <v>127</v>
      </c>
      <c r="AA33" s="1">
        <f t="shared" si="1"/>
        <v>1</v>
      </c>
      <c r="AB33" s="1" t="str">
        <f t="shared" si="3"/>
        <v>U10-1;</v>
      </c>
    </row>
    <row r="34" s="1" customFormat="1" hidden="1" spans="1:28">
      <c r="A34" s="16">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W34" s="49" t="s">
        <v>130</v>
      </c>
      <c r="AA34" s="1">
        <f t="shared" si="1"/>
        <v>2</v>
      </c>
      <c r="AB34" s="1" t="str">
        <f t="shared" si="3"/>
        <v>U1-1;U3-1;</v>
      </c>
    </row>
    <row r="35" s="1" customFormat="1" hidden="1" spans="1:28">
      <c r="A35" s="16">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W35" s="49" t="s">
        <v>134</v>
      </c>
      <c r="AA35" s="1">
        <f t="shared" si="1"/>
        <v>1</v>
      </c>
      <c r="AB35" s="1" t="str">
        <f t="shared" si="3"/>
        <v>U6-1;</v>
      </c>
    </row>
    <row r="36" s="1" customFormat="1" hidden="1" spans="1:28">
      <c r="A36" s="16">
        <v>43558</v>
      </c>
      <c r="B36" s="1">
        <v>5323565731</v>
      </c>
      <c r="C36" s="1" t="s">
        <v>53</v>
      </c>
      <c r="D36" s="1" t="s">
        <v>54</v>
      </c>
      <c r="E36" s="1" t="s">
        <v>26</v>
      </c>
      <c r="F36" s="1" t="s">
        <v>135</v>
      </c>
      <c r="G36" s="1">
        <v>13590276969</v>
      </c>
      <c r="H36" s="8"/>
      <c r="I36" s="19" t="s">
        <v>136</v>
      </c>
      <c r="J36" s="9"/>
      <c r="K36" s="9">
        <v>1</v>
      </c>
      <c r="L36" s="9"/>
      <c r="M36" s="9"/>
      <c r="N36" s="9"/>
      <c r="O36" s="9"/>
      <c r="P36" s="9"/>
      <c r="Q36" s="9"/>
      <c r="R36" s="9"/>
      <c r="S36" s="9"/>
      <c r="T36" s="9"/>
      <c r="W36" s="49" t="s">
        <v>137</v>
      </c>
      <c r="AA36" s="1">
        <f t="shared" si="1"/>
        <v>1</v>
      </c>
      <c r="AB36" s="1" t="str">
        <f t="shared" si="3"/>
        <v>U2-1;</v>
      </c>
    </row>
    <row r="37" s="1" customFormat="1" hidden="1" spans="1:28">
      <c r="A37" s="16">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W37" s="49" t="s">
        <v>140</v>
      </c>
      <c r="AA37" s="1">
        <f t="shared" si="1"/>
        <v>3</v>
      </c>
      <c r="AB37" s="1" t="str">
        <f t="shared" si="3"/>
        <v>U1-1;U2-1;U9-1;</v>
      </c>
    </row>
    <row r="38" s="1" customFormat="1" hidden="1" spans="1:28">
      <c r="A38" s="16">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W38" s="49" t="s">
        <v>144</v>
      </c>
      <c r="AA38" s="1">
        <f t="shared" si="1"/>
        <v>1</v>
      </c>
      <c r="AB38" s="1" t="str">
        <f t="shared" si="3"/>
        <v>U10-1;</v>
      </c>
    </row>
    <row r="39" s="1" customFormat="1" hidden="1" spans="1:28">
      <c r="A39" s="16">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W39" s="49" t="s">
        <v>148</v>
      </c>
      <c r="AA39" s="1">
        <f t="shared" si="1"/>
        <v>6</v>
      </c>
      <c r="AB39" s="1" t="str">
        <f t="shared" si="3"/>
        <v>U7-1;U9-3;U10-2;</v>
      </c>
    </row>
    <row r="40" s="1" customFormat="1" hidden="1" spans="1:28">
      <c r="A40" s="16">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W40" s="49" t="s">
        <v>151</v>
      </c>
      <c r="AA40" s="1">
        <f t="shared" si="1"/>
        <v>6</v>
      </c>
      <c r="AB40" s="1" t="str">
        <f t="shared" si="3"/>
        <v>U8-1;U10-5;</v>
      </c>
    </row>
    <row r="41" s="1" customFormat="1" hidden="1" spans="1:28">
      <c r="A41" s="16">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W41" s="49" t="s">
        <v>154</v>
      </c>
      <c r="AA41" s="1">
        <f t="shared" si="1"/>
        <v>2</v>
      </c>
      <c r="AB41" s="1" t="str">
        <f t="shared" si="3"/>
        <v>U2-2;</v>
      </c>
    </row>
    <row r="42" s="1" customFormat="1" hidden="1" spans="1:28">
      <c r="A42" s="16">
        <v>43558</v>
      </c>
      <c r="B42" s="1">
        <v>3738381223</v>
      </c>
      <c r="C42" s="1" t="s">
        <v>24</v>
      </c>
      <c r="D42" s="1" t="s">
        <v>155</v>
      </c>
      <c r="E42" s="1" t="s">
        <v>26</v>
      </c>
      <c r="F42" s="1" t="s">
        <v>156</v>
      </c>
      <c r="G42" s="1">
        <v>13613016376</v>
      </c>
      <c r="H42" s="8"/>
      <c r="I42" s="19" t="s">
        <v>157</v>
      </c>
      <c r="J42" s="9">
        <v>3</v>
      </c>
      <c r="K42" s="9">
        <v>2</v>
      </c>
      <c r="L42" s="9"/>
      <c r="M42" s="9"/>
      <c r="N42" s="9"/>
      <c r="O42" s="9"/>
      <c r="P42" s="9"/>
      <c r="Q42" s="9"/>
      <c r="R42" s="9"/>
      <c r="S42" s="9"/>
      <c r="T42" s="9"/>
      <c r="W42" s="49" t="s">
        <v>158</v>
      </c>
      <c r="AA42" s="1">
        <f t="shared" si="1"/>
        <v>5</v>
      </c>
      <c r="AB42" s="1" t="str">
        <f t="shared" si="3"/>
        <v>U1-3;U2-2;</v>
      </c>
    </row>
    <row r="43" s="1" customFormat="1" hidden="1" spans="1:28">
      <c r="A43" s="16">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W43" s="49" t="s">
        <v>161</v>
      </c>
      <c r="AA43" s="1">
        <f t="shared" si="1"/>
        <v>9</v>
      </c>
      <c r="AB43" s="1" t="str">
        <f t="shared" si="3"/>
        <v>U1-4;U10-5;</v>
      </c>
    </row>
    <row r="44" s="1" customFormat="1" hidden="1" spans="1:28">
      <c r="A44" s="16">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W44" s="49" t="s">
        <v>164</v>
      </c>
      <c r="AA44" s="1">
        <f t="shared" si="1"/>
        <v>2</v>
      </c>
      <c r="AB44" s="1" t="str">
        <f t="shared" si="3"/>
        <v>U4-1;U7-1;</v>
      </c>
    </row>
    <row r="45" s="1" customFormat="1" hidden="1" spans="1:28">
      <c r="A45" s="16">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W45" s="49" t="s">
        <v>166</v>
      </c>
      <c r="AA45" s="1">
        <f t="shared" si="1"/>
        <v>2</v>
      </c>
      <c r="AB45" s="1" t="str">
        <f t="shared" si="3"/>
        <v>U1-1;U2-1;</v>
      </c>
    </row>
    <row r="46" s="1" customFormat="1" hidden="1" spans="1:28">
      <c r="A46" s="16">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W46" s="49" t="s">
        <v>169</v>
      </c>
      <c r="AA46" s="1">
        <f t="shared" si="1"/>
        <v>6</v>
      </c>
      <c r="AB46" s="1" t="str">
        <f t="shared" si="3"/>
        <v>U2-4;U9-2;</v>
      </c>
    </row>
    <row r="47" s="1" customFormat="1" hidden="1" spans="1:28">
      <c r="A47" s="16">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W47" s="49" t="s">
        <v>172</v>
      </c>
      <c r="AA47" s="1">
        <f t="shared" si="1"/>
        <v>1</v>
      </c>
      <c r="AB47" s="1" t="str">
        <f t="shared" si="3"/>
        <v>U10-1;</v>
      </c>
    </row>
    <row r="48" s="1" customFormat="1" hidden="1" spans="1:28">
      <c r="A48" s="16">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W48" s="49" t="s">
        <v>175</v>
      </c>
      <c r="AA48" s="1">
        <f t="shared" si="1"/>
        <v>1</v>
      </c>
      <c r="AB48" s="1" t="str">
        <f t="shared" si="3"/>
        <v>U2-1;</v>
      </c>
    </row>
    <row r="49" s="1" customFormat="1" hidden="1" spans="1:28">
      <c r="A49" s="16">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W49" s="49" t="s">
        <v>178</v>
      </c>
      <c r="AA49" s="1">
        <f t="shared" si="1"/>
        <v>1</v>
      </c>
      <c r="AB49" s="1" t="str">
        <f t="shared" ref="AB49:AB80" si="4">IF(J49&gt;0,"U1-"&amp;J49&amp;";","")&amp;IF(K49&gt;0,"U2-"&amp;K49&amp;";","")&amp;IF(L49&gt;0,"U3-"&amp;L49&amp;";","")&amp;IF(M49&gt;0,"U4-"&amp;M49&amp;";","")&amp;IF(N49&gt;0,"U6-"&amp;N49&amp;";","")&amp;IF(P49&gt;0,"U7-"&amp;P49&amp;";","")&amp;IF(Q49&gt;0,"U8-"&amp;Q49&amp;";","")&amp;IF(R49&gt;0,"U9-"&amp;R49&amp;";","")&amp;IF(S49&gt;0,"U10-"&amp;S49&amp;";","")&amp;V49</f>
        <v>U2-1;</v>
      </c>
    </row>
    <row r="50" s="1" customFormat="1" hidden="1" spans="1:28">
      <c r="A50" s="16">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W50" s="49" t="s">
        <v>181</v>
      </c>
      <c r="AA50" s="1">
        <f t="shared" si="1"/>
        <v>5</v>
      </c>
      <c r="AB50" s="1" t="str">
        <f t="shared" si="4"/>
        <v>U10-5;</v>
      </c>
    </row>
    <row r="51" s="1" customFormat="1" hidden="1" spans="1:28">
      <c r="A51" s="16">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W51" s="49" t="s">
        <v>185</v>
      </c>
      <c r="AA51" s="1">
        <f t="shared" si="1"/>
        <v>1</v>
      </c>
      <c r="AB51" s="1" t="str">
        <f t="shared" si="4"/>
        <v>U10-1;</v>
      </c>
    </row>
    <row r="52" s="1" customFormat="1" hidden="1" spans="1:28">
      <c r="A52" s="16">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W52" s="49" t="s">
        <v>188</v>
      </c>
      <c r="AA52" s="1">
        <f t="shared" si="1"/>
        <v>1</v>
      </c>
      <c r="AB52" s="1" t="str">
        <f t="shared" si="4"/>
        <v>U10-1;</v>
      </c>
    </row>
    <row r="53" s="1" customFormat="1" hidden="1" spans="1:28">
      <c r="A53" s="16">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W53" s="49" t="s">
        <v>191</v>
      </c>
      <c r="AA53" s="1">
        <f t="shared" si="1"/>
        <v>1</v>
      </c>
      <c r="AB53" s="1" t="str">
        <f t="shared" si="4"/>
        <v>U8-1;</v>
      </c>
    </row>
    <row r="54" s="1" customFormat="1" hidden="1" spans="1:28">
      <c r="A54" s="16">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W54" s="49" t="s">
        <v>194</v>
      </c>
      <c r="AA54" s="1">
        <f t="shared" si="1"/>
        <v>36</v>
      </c>
      <c r="AB54" s="1" t="str">
        <f t="shared" si="4"/>
        <v>U1-10;U3-4;U4-4;U8-4;U9-10;U10-4;</v>
      </c>
    </row>
    <row r="55" s="1" customFormat="1" hidden="1" spans="1:28">
      <c r="A55" s="16">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W55" s="49" t="s">
        <v>197</v>
      </c>
      <c r="AA55" s="1">
        <f t="shared" si="1"/>
        <v>1</v>
      </c>
      <c r="AB55" s="1" t="str">
        <f t="shared" si="4"/>
        <v>U2-1;</v>
      </c>
    </row>
    <row r="56" s="1" customFormat="1" hidden="1" spans="1:28">
      <c r="A56" s="16">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 t="s">
        <v>201</v>
      </c>
      <c r="W56" s="24"/>
      <c r="X56" s="47" t="s">
        <v>202</v>
      </c>
      <c r="AA56" s="1">
        <f t="shared" si="1"/>
        <v>0</v>
      </c>
      <c r="AB56" s="1" t="str">
        <f t="shared" si="4"/>
        <v>UQ5-1</v>
      </c>
    </row>
    <row r="57" s="1" customFormat="1" hidden="1" spans="1:28">
      <c r="A57" s="16">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W57" s="49" t="s">
        <v>205</v>
      </c>
      <c r="AA57" s="1">
        <f t="shared" si="1"/>
        <v>2</v>
      </c>
      <c r="AB57" s="1" t="str">
        <f t="shared" si="4"/>
        <v>U2-1;U10-1;</v>
      </c>
    </row>
    <row r="58" s="1" customFormat="1" hidden="1" spans="1:28">
      <c r="A58" s="16">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W58" s="49" t="s">
        <v>206</v>
      </c>
      <c r="AA58" s="1">
        <f t="shared" si="1"/>
        <v>2</v>
      </c>
      <c r="AB58" s="1" t="str">
        <f t="shared" si="4"/>
        <v>U2-2;</v>
      </c>
    </row>
    <row r="59" s="1" customFormat="1" hidden="1" spans="1:28">
      <c r="A59" s="16">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W59" s="49" t="s">
        <v>209</v>
      </c>
      <c r="AA59" s="1">
        <f t="shared" si="1"/>
        <v>1</v>
      </c>
      <c r="AB59" s="1" t="str">
        <f t="shared" si="4"/>
        <v>U2-1;</v>
      </c>
    </row>
    <row r="60" s="1" customFormat="1" hidden="1" spans="1:28">
      <c r="A60" s="16">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 t="s">
        <v>211</v>
      </c>
      <c r="W60" s="24"/>
      <c r="X60" s="47" t="s">
        <v>212</v>
      </c>
      <c r="AA60" s="1">
        <f t="shared" si="1"/>
        <v>0</v>
      </c>
      <c r="AB60" s="1" t="str">
        <f t="shared" si="4"/>
        <v>UQ10-1;UK7.5-1</v>
      </c>
    </row>
    <row r="61" s="1" customFormat="1" hidden="1" spans="1:28">
      <c r="A61" s="16">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W61" s="49" t="s">
        <v>216</v>
      </c>
      <c r="AA61" s="1">
        <f t="shared" si="1"/>
        <v>10</v>
      </c>
      <c r="AB61" s="1" t="str">
        <f t="shared" si="4"/>
        <v>U1-1;U2-4;U3-1;U6-2;U9-2;</v>
      </c>
    </row>
    <row r="62" s="1" customFormat="1" ht="15.95" hidden="1" customHeight="1" spans="1:28">
      <c r="A62" s="16">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W62" s="24" t="s">
        <v>219</v>
      </c>
      <c r="AA62" s="1">
        <f t="shared" si="1"/>
        <v>2</v>
      </c>
      <c r="AB62" s="1" t="str">
        <f t="shared" si="4"/>
        <v>U2-2;</v>
      </c>
    </row>
    <row r="63" s="1" customFormat="1" hidden="1" spans="1:28">
      <c r="A63" s="16">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W63" s="24" t="s">
        <v>221</v>
      </c>
      <c r="AA63" s="1">
        <f t="shared" si="1"/>
        <v>1</v>
      </c>
      <c r="AB63" s="1" t="str">
        <f t="shared" si="4"/>
        <v>U3-1;</v>
      </c>
    </row>
    <row r="64" s="1" customFormat="1" hidden="1" spans="1:28">
      <c r="A64" s="16">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W64" s="24" t="s">
        <v>224</v>
      </c>
      <c r="AA64" s="1">
        <f t="shared" si="1"/>
        <v>1</v>
      </c>
      <c r="AB64" s="1" t="str">
        <f t="shared" si="4"/>
        <v>U3-1;</v>
      </c>
    </row>
    <row r="65" s="1" customFormat="1" hidden="1" spans="1:28">
      <c r="A65" s="16">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W65" s="24" t="s">
        <v>227</v>
      </c>
      <c r="AA65" s="1">
        <f t="shared" si="1"/>
        <v>3</v>
      </c>
      <c r="AB65" s="1" t="str">
        <f t="shared" si="4"/>
        <v>U6-2;U9-1;</v>
      </c>
    </row>
    <row r="66" s="1" customFormat="1" hidden="1" spans="1:28">
      <c r="A66" s="16">
        <v>43563</v>
      </c>
      <c r="B66" s="1">
        <v>7921317156</v>
      </c>
      <c r="C66" s="25" t="s">
        <v>63</v>
      </c>
      <c r="D66" s="25" t="s">
        <v>228</v>
      </c>
      <c r="E66" s="25" t="s">
        <v>26</v>
      </c>
      <c r="F66" s="25" t="s">
        <v>229</v>
      </c>
      <c r="G66" s="1">
        <v>13960949789</v>
      </c>
      <c r="H66" s="8"/>
      <c r="I66" s="25" t="s">
        <v>230</v>
      </c>
      <c r="J66" s="9">
        <v>1</v>
      </c>
      <c r="K66" s="9">
        <v>8</v>
      </c>
      <c r="L66" s="9"/>
      <c r="M66" s="9"/>
      <c r="N66" s="9"/>
      <c r="O66" s="9"/>
      <c r="P66" s="9"/>
      <c r="Q66" s="9"/>
      <c r="R66" s="9">
        <v>1</v>
      </c>
      <c r="S66" s="9"/>
      <c r="T66" s="9"/>
      <c r="Y66" s="25"/>
      <c r="AA66" s="1">
        <f t="shared" si="1"/>
        <v>10</v>
      </c>
      <c r="AB66" s="1" t="str">
        <f t="shared" si="4"/>
        <v>U1-1;U2-8;U9-1;</v>
      </c>
    </row>
    <row r="67" s="1" customFormat="1" hidden="1" spans="1:28">
      <c r="A67" s="16">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W67" s="24" t="s">
        <v>234</v>
      </c>
      <c r="AA67" s="1">
        <f t="shared" ref="AA67:AA130" si="5">SUM(J67:S67)</f>
        <v>1</v>
      </c>
      <c r="AB67" s="1" t="str">
        <f t="shared" si="4"/>
        <v>U2-1;</v>
      </c>
    </row>
    <row r="68" s="1" customFormat="1" hidden="1" spans="1:28">
      <c r="A68" s="16">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W68" s="24" t="s">
        <v>237</v>
      </c>
      <c r="AA68" s="1">
        <f t="shared" si="5"/>
        <v>1</v>
      </c>
      <c r="AB68" s="1" t="str">
        <f t="shared" si="4"/>
        <v>U3-1;</v>
      </c>
    </row>
    <row r="69" s="1" customFormat="1" hidden="1" spans="1:28">
      <c r="A69" s="16">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W69" s="24" t="s">
        <v>241</v>
      </c>
      <c r="AA69" s="1">
        <f t="shared" si="5"/>
        <v>2</v>
      </c>
      <c r="AB69" s="1" t="str">
        <f t="shared" si="4"/>
        <v>U1-1;U3-1;</v>
      </c>
    </row>
    <row r="70" s="1" customFormat="1" hidden="1" spans="1:28">
      <c r="A70" s="16">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W70" s="24" t="s">
        <v>244</v>
      </c>
      <c r="AA70" s="1">
        <f t="shared" si="5"/>
        <v>3</v>
      </c>
      <c r="AB70" s="1" t="str">
        <f t="shared" si="4"/>
        <v>U6-1;U9-2;</v>
      </c>
    </row>
    <row r="71" s="1" customFormat="1" hidden="1" spans="1:28">
      <c r="A71" s="16">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W71" s="24" t="s">
        <v>248</v>
      </c>
      <c r="AA71" s="1">
        <f t="shared" si="5"/>
        <v>10</v>
      </c>
      <c r="AB71" s="1" t="str">
        <f t="shared" si="4"/>
        <v>U1-5;U2-3;U4-2;</v>
      </c>
    </row>
    <row r="72" s="1" customFormat="1" hidden="1" spans="1:28">
      <c r="A72" s="16">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W72" s="24" t="s">
        <v>251</v>
      </c>
      <c r="AA72" s="1">
        <f t="shared" si="5"/>
        <v>6</v>
      </c>
      <c r="AB72" s="1" t="str">
        <f t="shared" si="4"/>
        <v>U4-2;U6-1;U10-3;</v>
      </c>
    </row>
    <row r="73" s="1" customFormat="1" hidden="1" spans="1:28">
      <c r="A73" s="16">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W73" s="24" t="s">
        <v>252</v>
      </c>
      <c r="AA73" s="1">
        <f t="shared" si="5"/>
        <v>13</v>
      </c>
      <c r="AB73" s="1" t="str">
        <f t="shared" si="4"/>
        <v>U1-5;U6-5;U7-3;</v>
      </c>
    </row>
    <row r="74" s="1" customFormat="1" ht="12.95" hidden="1" customHeight="1" spans="1:28">
      <c r="A74" s="16">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W74" s="24" t="s">
        <v>255</v>
      </c>
      <c r="AA74" s="1">
        <f t="shared" si="5"/>
        <v>2</v>
      </c>
      <c r="AB74" s="1" t="str">
        <f t="shared" si="4"/>
        <v>U2-1;U10-1;</v>
      </c>
    </row>
    <row r="75" s="1" customFormat="1" hidden="1" spans="1:28">
      <c r="A75" s="16">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W75" s="24" t="s">
        <v>258</v>
      </c>
      <c r="AA75" s="1">
        <f t="shared" si="5"/>
        <v>10</v>
      </c>
      <c r="AB75" s="1" t="str">
        <f t="shared" si="4"/>
        <v>U1-4;U2-5;U6-1;</v>
      </c>
    </row>
    <row r="76" s="1" customFormat="1" hidden="1" spans="1:28">
      <c r="A76" s="16">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W76" s="24" t="s">
        <v>261</v>
      </c>
      <c r="Y76" s="2"/>
      <c r="AA76" s="1">
        <f t="shared" si="5"/>
        <v>1</v>
      </c>
      <c r="AB76" s="1" t="str">
        <f t="shared" si="4"/>
        <v>U1-1;</v>
      </c>
    </row>
    <row r="77" s="2" customFormat="1" hidden="1" spans="1:28">
      <c r="A77" s="26">
        <v>43563</v>
      </c>
      <c r="B77" s="2">
        <v>4018139987</v>
      </c>
      <c r="C77" s="2" t="s">
        <v>63</v>
      </c>
      <c r="D77" s="2" t="s">
        <v>192</v>
      </c>
      <c r="E77" s="2" t="s">
        <v>26</v>
      </c>
      <c r="F77" s="2" t="s">
        <v>192</v>
      </c>
      <c r="G77" s="1">
        <v>13680968118</v>
      </c>
      <c r="H77" s="8"/>
      <c r="I77" s="2" t="s">
        <v>193</v>
      </c>
      <c r="J77" s="30"/>
      <c r="K77" s="30"/>
      <c r="L77" s="30"/>
      <c r="M77" s="30"/>
      <c r="N77" s="30"/>
      <c r="O77" s="30"/>
      <c r="P77" s="30"/>
      <c r="Q77" s="30"/>
      <c r="R77" s="30"/>
      <c r="S77" s="30"/>
      <c r="T77" s="30"/>
      <c r="V77" s="2" t="s">
        <v>262</v>
      </c>
      <c r="X77" s="24" t="s">
        <v>263</v>
      </c>
      <c r="Y77" s="1"/>
      <c r="AA77" s="1">
        <f t="shared" si="5"/>
        <v>0</v>
      </c>
      <c r="AB77" s="1" t="str">
        <f t="shared" si="4"/>
        <v>UK5-1</v>
      </c>
    </row>
    <row r="78" s="1" customFormat="1" ht="42.75" hidden="1" spans="1:28">
      <c r="A78" s="26">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W78" s="19" t="s">
        <v>266</v>
      </c>
      <c r="AA78" s="1">
        <f t="shared" si="5"/>
        <v>40</v>
      </c>
      <c r="AB78" s="1" t="str">
        <f t="shared" si="4"/>
        <v>U2-20;U3-5;U4-5;U6-5;U9-5;</v>
      </c>
    </row>
    <row r="79" s="1" customFormat="1" hidden="1" spans="1:28">
      <c r="A79" s="26">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W79" s="24" t="s">
        <v>270</v>
      </c>
      <c r="AA79" s="1">
        <f t="shared" si="5"/>
        <v>6</v>
      </c>
      <c r="AB79" s="1" t="str">
        <f t="shared" si="4"/>
        <v>U1-1;U2-3;U9-1;U10-1;</v>
      </c>
    </row>
    <row r="80" s="1" customFormat="1" hidden="1" spans="1:28">
      <c r="A80" s="26">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W80" s="24" t="s">
        <v>272</v>
      </c>
      <c r="AA80" s="1">
        <f t="shared" si="5"/>
        <v>6</v>
      </c>
      <c r="AB80" s="1" t="str">
        <f t="shared" si="4"/>
        <v>U2-4;U9-2;</v>
      </c>
    </row>
    <row r="81" s="1" customFormat="1" hidden="1" spans="1:28">
      <c r="A81" s="26">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W81" s="24" t="s">
        <v>275</v>
      </c>
      <c r="AA81" s="1">
        <f t="shared" si="5"/>
        <v>1</v>
      </c>
      <c r="AB81" s="1" t="str">
        <f t="shared" ref="AB81:AB113" si="6">IF(J81&gt;0,"U1-"&amp;J81&amp;";","")&amp;IF(K81&gt;0,"U2-"&amp;K81&amp;";","")&amp;IF(L81&gt;0,"U3-"&amp;L81&amp;";","")&amp;IF(M81&gt;0,"U4-"&amp;M81&amp;";","")&amp;IF(N81&gt;0,"U6-"&amp;N81&amp;";","")&amp;IF(P81&gt;0,"U7-"&amp;P81&amp;";","")&amp;IF(Q81&gt;0,"U8-"&amp;Q81&amp;";","")&amp;IF(R81&gt;0,"U9-"&amp;R81&amp;";","")&amp;IF(S81&gt;0,"U10-"&amp;S81&amp;";","")&amp;V81</f>
        <v>U10-1;</v>
      </c>
    </row>
    <row r="82" s="1" customFormat="1" hidden="1" spans="1:28">
      <c r="A82" s="26">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 t="s">
        <v>279</v>
      </c>
      <c r="W82" s="24"/>
      <c r="X82" s="24" t="s">
        <v>280</v>
      </c>
      <c r="AA82" s="1">
        <f t="shared" si="5"/>
        <v>0</v>
      </c>
      <c r="AB82" s="1" t="str">
        <f t="shared" si="6"/>
        <v>UK10-1</v>
      </c>
    </row>
    <row r="83" s="1" customFormat="1" hidden="1" spans="1:28">
      <c r="A83" s="26">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W83" s="24" t="s">
        <v>282</v>
      </c>
      <c r="AA83" s="1">
        <f t="shared" si="5"/>
        <v>1</v>
      </c>
      <c r="AB83" s="1" t="str">
        <f t="shared" si="6"/>
        <v>U10-1;</v>
      </c>
    </row>
    <row r="84" s="1" customFormat="1" hidden="1" spans="1:28">
      <c r="A84" s="26">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W84" s="24" t="s">
        <v>282</v>
      </c>
      <c r="AA84" s="1">
        <f t="shared" si="5"/>
        <v>2</v>
      </c>
      <c r="AB84" s="1" t="str">
        <f t="shared" si="6"/>
        <v>U2-2;</v>
      </c>
    </row>
    <row r="85" s="1" customFormat="1" hidden="1" spans="1:28">
      <c r="A85" s="26">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W85" s="24" t="s">
        <v>287</v>
      </c>
      <c r="AA85" s="1">
        <f t="shared" si="5"/>
        <v>2</v>
      </c>
      <c r="AB85" s="1" t="str">
        <f t="shared" si="6"/>
        <v>U2-2;</v>
      </c>
    </row>
    <row r="86" s="1" customFormat="1" hidden="1" spans="1:28">
      <c r="A86" s="26">
        <v>43563</v>
      </c>
      <c r="C86" s="1" t="s">
        <v>24</v>
      </c>
      <c r="D86" s="1" t="s">
        <v>288</v>
      </c>
      <c r="E86" s="1" t="s">
        <v>26</v>
      </c>
      <c r="F86" s="1" t="s">
        <v>288</v>
      </c>
      <c r="G86" s="1">
        <v>13996115237</v>
      </c>
      <c r="H86" s="8"/>
      <c r="I86" s="1" t="s">
        <v>289</v>
      </c>
      <c r="J86" s="9"/>
      <c r="K86" s="9"/>
      <c r="L86" s="9"/>
      <c r="M86" s="9"/>
      <c r="N86" s="9"/>
      <c r="O86" s="9"/>
      <c r="P86" s="9"/>
      <c r="Q86" s="9">
        <v>1</v>
      </c>
      <c r="R86" s="9"/>
      <c r="S86" s="9"/>
      <c r="T86" s="9"/>
      <c r="W86" s="24" t="s">
        <v>290</v>
      </c>
      <c r="AA86" s="1">
        <f t="shared" si="5"/>
        <v>1</v>
      </c>
      <c r="AB86" s="1" t="str">
        <f t="shared" si="6"/>
        <v>U8-1;</v>
      </c>
    </row>
    <row r="87" s="1" customFormat="1" ht="57" hidden="1" spans="1:28">
      <c r="A87" s="16">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W87" s="19" t="s">
        <v>291</v>
      </c>
      <c r="AA87" s="1">
        <f t="shared" si="5"/>
        <v>44</v>
      </c>
      <c r="AB87" s="1" t="str">
        <f t="shared" si="6"/>
        <v>U1-14;U2-10;U3-10;U4-10;</v>
      </c>
    </row>
    <row r="88" s="1" customFormat="1" hidden="1" spans="1:28">
      <c r="A88" s="16">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AA88" s="1">
        <f t="shared" si="5"/>
        <v>1</v>
      </c>
      <c r="AB88" s="1" t="str">
        <f t="shared" si="6"/>
        <v>U1-1;</v>
      </c>
    </row>
    <row r="89" s="1" customFormat="1" hidden="1" spans="1:28">
      <c r="A89" s="16">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AA89" s="1">
        <f t="shared" si="5"/>
        <v>1</v>
      </c>
      <c r="AB89" s="1" t="str">
        <f t="shared" si="6"/>
        <v>U10-1;</v>
      </c>
    </row>
    <row r="90" s="1" customFormat="1" hidden="1" spans="1:28">
      <c r="A90" s="16">
        <v>43564</v>
      </c>
      <c r="B90" s="1">
        <v>5328283978</v>
      </c>
      <c r="C90" s="1" t="s">
        <v>42</v>
      </c>
      <c r="D90" s="1" t="s">
        <v>294</v>
      </c>
      <c r="E90" s="1" t="s">
        <v>26</v>
      </c>
      <c r="F90" s="1" t="s">
        <v>294</v>
      </c>
      <c r="G90" s="1">
        <v>13605839643</v>
      </c>
      <c r="H90" s="8"/>
      <c r="I90" s="1" t="s">
        <v>295</v>
      </c>
      <c r="J90" s="9">
        <v>2</v>
      </c>
      <c r="K90" s="9"/>
      <c r="L90" s="9"/>
      <c r="M90" s="9"/>
      <c r="N90" s="9"/>
      <c r="O90" s="9"/>
      <c r="P90" s="9"/>
      <c r="Q90" s="9"/>
      <c r="R90" s="9"/>
      <c r="S90" s="9"/>
      <c r="T90" s="9"/>
      <c r="AA90" s="1">
        <f t="shared" si="5"/>
        <v>2</v>
      </c>
      <c r="AB90" s="1" t="str">
        <f t="shared" si="6"/>
        <v>U1-2;</v>
      </c>
    </row>
    <row r="91" s="1" customFormat="1" hidden="1" spans="1:28">
      <c r="A91" s="16">
        <v>43564</v>
      </c>
      <c r="B91" s="1">
        <v>6851007400</v>
      </c>
      <c r="C91" s="1" t="s">
        <v>63</v>
      </c>
      <c r="D91" s="1" t="s">
        <v>296</v>
      </c>
      <c r="E91" s="1" t="s">
        <v>26</v>
      </c>
      <c r="F91" s="1" t="s">
        <v>297</v>
      </c>
      <c r="G91" s="1">
        <v>15959079077</v>
      </c>
      <c r="H91" s="8"/>
      <c r="I91" s="1" t="s">
        <v>298</v>
      </c>
      <c r="J91" s="9">
        <v>10</v>
      </c>
      <c r="K91" s="9">
        <v>5</v>
      </c>
      <c r="L91" s="9">
        <v>2</v>
      </c>
      <c r="M91" s="9"/>
      <c r="N91" s="9"/>
      <c r="O91" s="9"/>
      <c r="P91" s="9"/>
      <c r="Q91" s="9"/>
      <c r="R91" s="9">
        <v>5</v>
      </c>
      <c r="S91" s="9"/>
      <c r="T91" s="9"/>
      <c r="AA91" s="1">
        <f t="shared" si="5"/>
        <v>22</v>
      </c>
      <c r="AB91" s="1" t="str">
        <f t="shared" si="6"/>
        <v>U1-10;U2-5;U3-2;U9-5;</v>
      </c>
    </row>
    <row r="92" s="1" customFormat="1" hidden="1" spans="1:28">
      <c r="A92" s="16">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AA92" s="1">
        <f t="shared" si="5"/>
        <v>2</v>
      </c>
      <c r="AB92" s="1" t="str">
        <f t="shared" si="6"/>
        <v>U10-2;</v>
      </c>
    </row>
    <row r="93" s="1" customFormat="1" hidden="1" spans="1:28">
      <c r="A93" s="16">
        <v>43565</v>
      </c>
      <c r="B93" s="1">
        <v>3489244276</v>
      </c>
      <c r="C93" s="1" t="s">
        <v>42</v>
      </c>
      <c r="D93" s="1" t="s">
        <v>299</v>
      </c>
      <c r="E93" s="1" t="s">
        <v>26</v>
      </c>
      <c r="F93" s="1" t="s">
        <v>299</v>
      </c>
      <c r="G93" s="1">
        <v>15800044511</v>
      </c>
      <c r="H93" s="27"/>
      <c r="I93" s="7" t="s">
        <v>300</v>
      </c>
      <c r="J93" s="9"/>
      <c r="K93" s="9"/>
      <c r="L93" s="9"/>
      <c r="M93" s="9"/>
      <c r="N93" s="9"/>
      <c r="O93" s="9"/>
      <c r="P93" s="9">
        <v>1</v>
      </c>
      <c r="Q93" s="9"/>
      <c r="R93" s="9"/>
      <c r="S93" s="9"/>
      <c r="T93" s="9"/>
      <c r="AA93" s="1">
        <f t="shared" si="5"/>
        <v>1</v>
      </c>
      <c r="AB93" s="1" t="str">
        <f t="shared" si="6"/>
        <v>U7-1;</v>
      </c>
    </row>
    <row r="94" s="1" customFormat="1" hidden="1" spans="1:28">
      <c r="A94" s="16">
        <v>43565</v>
      </c>
      <c r="B94" s="1">
        <v>6008553664</v>
      </c>
      <c r="C94" s="1" t="s">
        <v>63</v>
      </c>
      <c r="D94" s="1" t="s">
        <v>93</v>
      </c>
      <c r="E94" s="1" t="s">
        <v>26</v>
      </c>
      <c r="F94" s="1" t="s">
        <v>94</v>
      </c>
      <c r="G94" s="1">
        <v>13838610060</v>
      </c>
      <c r="H94" s="27"/>
      <c r="I94" s="7" t="s">
        <v>95</v>
      </c>
      <c r="J94" s="9">
        <v>1</v>
      </c>
      <c r="K94" s="9"/>
      <c r="L94" s="9"/>
      <c r="M94" s="9"/>
      <c r="N94" s="9"/>
      <c r="O94" s="9"/>
      <c r="P94" s="9"/>
      <c r="Q94" s="9"/>
      <c r="R94" s="9"/>
      <c r="S94" s="9"/>
      <c r="T94" s="9"/>
      <c r="AA94" s="1">
        <f t="shared" si="5"/>
        <v>1</v>
      </c>
      <c r="AB94" s="1" t="str">
        <f t="shared" si="6"/>
        <v>U1-1;</v>
      </c>
    </row>
    <row r="95" s="1" customFormat="1" hidden="1" spans="1:28">
      <c r="A95" s="16">
        <v>43565</v>
      </c>
      <c r="B95" s="1">
        <v>6166747152</v>
      </c>
      <c r="C95" s="1" t="s">
        <v>53</v>
      </c>
      <c r="D95" s="1" t="s">
        <v>54</v>
      </c>
      <c r="E95" s="1" t="s">
        <v>26</v>
      </c>
      <c r="F95" s="1" t="s">
        <v>301</v>
      </c>
      <c r="G95" s="1">
        <v>13589264866</v>
      </c>
      <c r="H95" s="27"/>
      <c r="I95" s="7" t="s">
        <v>302</v>
      </c>
      <c r="J95" s="9"/>
      <c r="K95" s="9">
        <v>2</v>
      </c>
      <c r="L95" s="9"/>
      <c r="M95" s="9"/>
      <c r="N95" s="9"/>
      <c r="O95" s="9"/>
      <c r="P95" s="9"/>
      <c r="Q95" s="9"/>
      <c r="R95" s="9"/>
      <c r="S95" s="9"/>
      <c r="T95" s="9"/>
      <c r="AA95" s="1">
        <f t="shared" si="5"/>
        <v>2</v>
      </c>
      <c r="AB95" s="1" t="str">
        <f t="shared" si="6"/>
        <v>U2-2;</v>
      </c>
    </row>
    <row r="96" s="1" customFormat="1" hidden="1" spans="1:28">
      <c r="A96" s="16">
        <v>43565</v>
      </c>
      <c r="B96" s="1">
        <v>9331150663</v>
      </c>
      <c r="C96" s="1" t="s">
        <v>53</v>
      </c>
      <c r="D96" s="1" t="s">
        <v>54</v>
      </c>
      <c r="E96" s="1" t="s">
        <v>26</v>
      </c>
      <c r="F96" s="1" t="s">
        <v>303</v>
      </c>
      <c r="G96" s="1">
        <v>13934280555</v>
      </c>
      <c r="H96" s="27"/>
      <c r="I96" s="7" t="s">
        <v>304</v>
      </c>
      <c r="J96" s="9"/>
      <c r="K96" s="9">
        <v>1</v>
      </c>
      <c r="L96" s="9"/>
      <c r="M96" s="9"/>
      <c r="N96" s="9"/>
      <c r="O96" s="9"/>
      <c r="P96" s="9"/>
      <c r="Q96" s="9"/>
      <c r="R96" s="9"/>
      <c r="S96" s="9"/>
      <c r="T96" s="9"/>
      <c r="V96" s="22"/>
      <c r="AA96" s="1">
        <f t="shared" si="5"/>
        <v>1</v>
      </c>
      <c r="AB96" s="1" t="str">
        <f t="shared" si="6"/>
        <v>U2-1;</v>
      </c>
    </row>
    <row r="97" s="1" customFormat="1" hidden="1" spans="1:28">
      <c r="A97" s="16">
        <v>43565</v>
      </c>
      <c r="B97" s="1">
        <v>2131517624</v>
      </c>
      <c r="C97" s="1" t="s">
        <v>63</v>
      </c>
      <c r="D97" s="1" t="s">
        <v>179</v>
      </c>
      <c r="E97" s="1" t="s">
        <v>26</v>
      </c>
      <c r="F97" s="1" t="s">
        <v>179</v>
      </c>
      <c r="G97" s="1">
        <v>13922021124</v>
      </c>
      <c r="H97" s="27"/>
      <c r="I97" s="7" t="s">
        <v>180</v>
      </c>
      <c r="J97" s="9">
        <v>4</v>
      </c>
      <c r="K97" s="9">
        <v>4</v>
      </c>
      <c r="L97" s="9">
        <v>3</v>
      </c>
      <c r="M97" s="9">
        <v>3</v>
      </c>
      <c r="N97" s="9">
        <v>2</v>
      </c>
      <c r="O97" s="9"/>
      <c r="P97" s="9">
        <v>2</v>
      </c>
      <c r="Q97" s="9"/>
      <c r="R97" s="9">
        <v>2</v>
      </c>
      <c r="S97" s="9"/>
      <c r="T97" s="9"/>
      <c r="AA97" s="1">
        <f t="shared" si="5"/>
        <v>20</v>
      </c>
      <c r="AB97" s="1" t="str">
        <f t="shared" si="6"/>
        <v>U1-4;U2-4;U3-3;U4-3;U6-2;U7-2;U9-2;</v>
      </c>
    </row>
    <row r="98" s="1" customFormat="1" hidden="1" spans="1:28">
      <c r="A98" s="16">
        <v>43565</v>
      </c>
      <c r="B98" s="1">
        <v>2284137792</v>
      </c>
      <c r="C98" s="1" t="s">
        <v>24</v>
      </c>
      <c r="D98" s="1" t="s">
        <v>60</v>
      </c>
      <c r="E98" s="1" t="s">
        <v>26</v>
      </c>
      <c r="F98" s="1" t="s">
        <v>60</v>
      </c>
      <c r="G98" s="1">
        <v>13599991255</v>
      </c>
      <c r="H98" s="27"/>
      <c r="I98" s="7" t="s">
        <v>165</v>
      </c>
      <c r="J98" s="9"/>
      <c r="K98" s="9"/>
      <c r="L98" s="9"/>
      <c r="M98" s="9"/>
      <c r="N98" s="9"/>
      <c r="O98" s="9"/>
      <c r="P98" s="9"/>
      <c r="Q98" s="9"/>
      <c r="R98" s="9">
        <v>2</v>
      </c>
      <c r="S98" s="9"/>
      <c r="T98" s="9"/>
      <c r="AA98" s="1">
        <f t="shared" si="5"/>
        <v>2</v>
      </c>
      <c r="AB98" s="1" t="str">
        <f t="shared" si="6"/>
        <v>U9-2;</v>
      </c>
    </row>
    <row r="99" s="1" customFormat="1" hidden="1" spans="1:28">
      <c r="A99" s="16">
        <v>43565</v>
      </c>
      <c r="B99" s="1">
        <v>3549571430</v>
      </c>
      <c r="C99" s="1" t="s">
        <v>24</v>
      </c>
      <c r="D99" s="1" t="s">
        <v>60</v>
      </c>
      <c r="E99" s="1" t="s">
        <v>26</v>
      </c>
      <c r="F99" s="1" t="s">
        <v>305</v>
      </c>
      <c r="G99" s="1">
        <v>13599418013</v>
      </c>
      <c r="H99" s="27"/>
      <c r="I99" s="7" t="s">
        <v>306</v>
      </c>
      <c r="J99" s="9"/>
      <c r="K99" s="9">
        <v>1</v>
      </c>
      <c r="L99" s="9"/>
      <c r="M99" s="9"/>
      <c r="N99" s="9"/>
      <c r="O99" s="9"/>
      <c r="P99" s="9"/>
      <c r="Q99" s="9"/>
      <c r="R99" s="9">
        <v>1</v>
      </c>
      <c r="S99" s="9"/>
      <c r="T99" s="9"/>
      <c r="AA99" s="1">
        <f t="shared" si="5"/>
        <v>2</v>
      </c>
      <c r="AB99" s="1" t="str">
        <f t="shared" si="6"/>
        <v>U2-1;U9-1;</v>
      </c>
    </row>
    <row r="100" s="1" customFormat="1" hidden="1" spans="1:28">
      <c r="A100" s="16">
        <v>43566</v>
      </c>
      <c r="B100" s="1">
        <v>6501507476</v>
      </c>
      <c r="C100" s="1" t="s">
        <v>24</v>
      </c>
      <c r="D100" s="1" t="s">
        <v>182</v>
      </c>
      <c r="E100" s="1" t="s">
        <v>26</v>
      </c>
      <c r="F100" s="1" t="s">
        <v>182</v>
      </c>
      <c r="G100" s="1">
        <v>18851459259</v>
      </c>
      <c r="H100" s="8"/>
      <c r="I100" s="1" t="s">
        <v>307</v>
      </c>
      <c r="J100" s="9"/>
      <c r="K100" s="9"/>
      <c r="L100" s="9"/>
      <c r="M100" s="9"/>
      <c r="N100" s="9"/>
      <c r="O100" s="9"/>
      <c r="P100" s="9"/>
      <c r="Q100" s="9"/>
      <c r="R100" s="9"/>
      <c r="S100" s="9">
        <v>1</v>
      </c>
      <c r="T100" s="9"/>
      <c r="AA100" s="1">
        <f t="shared" si="5"/>
        <v>1</v>
      </c>
      <c r="AB100" s="1" t="str">
        <f t="shared" si="6"/>
        <v>U10-1;</v>
      </c>
    </row>
    <row r="101" s="1" customFormat="1" hidden="1" spans="1:28">
      <c r="A101" s="16">
        <v>43566</v>
      </c>
      <c r="B101" s="1">
        <v>8140784212</v>
      </c>
      <c r="C101" s="1" t="s">
        <v>42</v>
      </c>
      <c r="D101" s="1" t="s">
        <v>308</v>
      </c>
      <c r="E101" s="1" t="s">
        <v>26</v>
      </c>
      <c r="F101" s="1" t="s">
        <v>308</v>
      </c>
      <c r="G101" s="1">
        <v>16643511516</v>
      </c>
      <c r="H101" s="8"/>
      <c r="I101" s="1" t="s">
        <v>309</v>
      </c>
      <c r="J101" s="9"/>
      <c r="K101" s="9"/>
      <c r="L101" s="9"/>
      <c r="M101" s="9"/>
      <c r="N101" s="9"/>
      <c r="O101" s="9"/>
      <c r="P101" s="9"/>
      <c r="Q101" s="9">
        <v>1</v>
      </c>
      <c r="R101" s="9"/>
      <c r="S101" s="9"/>
      <c r="T101" s="9"/>
      <c r="AA101" s="1">
        <f t="shared" si="5"/>
        <v>1</v>
      </c>
      <c r="AB101" s="1" t="str">
        <f t="shared" si="6"/>
        <v>U8-1;</v>
      </c>
    </row>
    <row r="102" s="1" customFormat="1" hidden="1" spans="1:28">
      <c r="A102" s="16">
        <v>43566</v>
      </c>
      <c r="B102" s="1">
        <v>7743369148</v>
      </c>
      <c r="C102" s="1" t="s">
        <v>53</v>
      </c>
      <c r="D102" s="1" t="s">
        <v>54</v>
      </c>
      <c r="E102" s="1" t="s">
        <v>26</v>
      </c>
      <c r="F102" s="1" t="s">
        <v>310</v>
      </c>
      <c r="G102" s="1">
        <v>15826540213</v>
      </c>
      <c r="H102" s="8"/>
      <c r="I102" s="1" t="s">
        <v>311</v>
      </c>
      <c r="J102" s="9"/>
      <c r="K102" s="9">
        <v>2</v>
      </c>
      <c r="L102" s="9"/>
      <c r="M102" s="9"/>
      <c r="N102" s="9"/>
      <c r="O102" s="9"/>
      <c r="P102" s="9"/>
      <c r="Q102" s="9"/>
      <c r="R102" s="9"/>
      <c r="S102" s="9"/>
      <c r="T102" s="9"/>
      <c r="AA102" s="1">
        <f t="shared" si="5"/>
        <v>2</v>
      </c>
      <c r="AB102" s="1" t="str">
        <f t="shared" si="6"/>
        <v>U2-2;</v>
      </c>
    </row>
    <row r="103" s="1" customFormat="1" hidden="1" spans="1:28">
      <c r="A103" s="16">
        <v>43566</v>
      </c>
      <c r="B103" s="1">
        <v>5853116363</v>
      </c>
      <c r="C103" s="1" t="s">
        <v>53</v>
      </c>
      <c r="D103" s="1" t="s">
        <v>54</v>
      </c>
      <c r="E103" s="1" t="s">
        <v>26</v>
      </c>
      <c r="F103" s="1" t="s">
        <v>312</v>
      </c>
      <c r="G103" s="1">
        <v>18576747520</v>
      </c>
      <c r="H103" s="8"/>
      <c r="I103" s="1" t="s">
        <v>313</v>
      </c>
      <c r="J103" s="9"/>
      <c r="K103" s="9">
        <v>1</v>
      </c>
      <c r="L103" s="9"/>
      <c r="M103" s="9"/>
      <c r="N103" s="9"/>
      <c r="O103" s="9"/>
      <c r="P103" s="9"/>
      <c r="Q103" s="9"/>
      <c r="R103" s="9"/>
      <c r="S103" s="9"/>
      <c r="T103" s="9"/>
      <c r="AA103" s="1">
        <f t="shared" si="5"/>
        <v>1</v>
      </c>
      <c r="AB103" s="1" t="str">
        <f t="shared" si="6"/>
        <v>U2-1;</v>
      </c>
    </row>
    <row r="104" s="1" customFormat="1" hidden="1" spans="1:28">
      <c r="A104" s="16">
        <v>43566</v>
      </c>
      <c r="B104" s="1">
        <v>9380164142</v>
      </c>
      <c r="C104" s="1" t="s">
        <v>29</v>
      </c>
      <c r="D104" s="1" t="s">
        <v>314</v>
      </c>
      <c r="E104" s="1" t="s">
        <v>26</v>
      </c>
      <c r="F104" s="1" t="s">
        <v>314</v>
      </c>
      <c r="G104" s="1">
        <v>13605356612</v>
      </c>
      <c r="H104" s="8"/>
      <c r="I104" s="1" t="s">
        <v>315</v>
      </c>
      <c r="J104" s="9">
        <v>2</v>
      </c>
      <c r="K104" s="9"/>
      <c r="L104" s="9">
        <v>2</v>
      </c>
      <c r="M104" s="9"/>
      <c r="N104" s="9"/>
      <c r="O104" s="9"/>
      <c r="P104" s="9"/>
      <c r="Q104" s="9"/>
      <c r="R104" s="9">
        <v>2</v>
      </c>
      <c r="S104" s="9"/>
      <c r="T104" s="9"/>
      <c r="AA104" s="1">
        <f t="shared" si="5"/>
        <v>6</v>
      </c>
      <c r="AB104" s="1" t="str">
        <f t="shared" si="6"/>
        <v>U1-2;U3-2;U9-2;</v>
      </c>
    </row>
    <row r="105" s="1" customFormat="1" hidden="1" spans="1:28">
      <c r="A105" s="16">
        <v>43566</v>
      </c>
      <c r="B105" s="1">
        <v>9591639777</v>
      </c>
      <c r="C105" s="1" t="s">
        <v>24</v>
      </c>
      <c r="D105" s="1" t="s">
        <v>182</v>
      </c>
      <c r="E105" s="1" t="s">
        <v>26</v>
      </c>
      <c r="F105" s="1" t="s">
        <v>182</v>
      </c>
      <c r="G105" s="1">
        <v>18851459259</v>
      </c>
      <c r="H105" s="8"/>
      <c r="I105" s="1" t="s">
        <v>307</v>
      </c>
      <c r="J105" s="9"/>
      <c r="K105" s="9"/>
      <c r="L105" s="9"/>
      <c r="M105" s="9"/>
      <c r="N105" s="9"/>
      <c r="O105" s="9"/>
      <c r="P105" s="9"/>
      <c r="Q105" s="9"/>
      <c r="R105" s="9"/>
      <c r="S105" s="9">
        <v>2</v>
      </c>
      <c r="T105" s="9"/>
      <c r="AA105" s="1">
        <f t="shared" si="5"/>
        <v>2</v>
      </c>
      <c r="AB105" s="1" t="str">
        <f t="shared" si="6"/>
        <v>U10-2;</v>
      </c>
    </row>
    <row r="106" s="1" customFormat="1" hidden="1" spans="1:28">
      <c r="A106" s="16">
        <v>43566</v>
      </c>
      <c r="B106" s="1">
        <v>2775266594</v>
      </c>
      <c r="C106" s="1" t="s">
        <v>24</v>
      </c>
      <c r="D106" s="1" t="s">
        <v>25</v>
      </c>
      <c r="E106" s="1" t="s">
        <v>26</v>
      </c>
      <c r="F106" s="1" t="s">
        <v>316</v>
      </c>
      <c r="G106" s="1">
        <v>15754056497</v>
      </c>
      <c r="H106" s="8"/>
      <c r="I106" s="1" t="s">
        <v>317</v>
      </c>
      <c r="J106" s="9"/>
      <c r="K106" s="9"/>
      <c r="L106" s="9">
        <v>1</v>
      </c>
      <c r="M106" s="9"/>
      <c r="N106" s="9"/>
      <c r="O106" s="9"/>
      <c r="P106" s="9"/>
      <c r="Q106" s="9"/>
      <c r="R106" s="9"/>
      <c r="S106" s="9"/>
      <c r="T106" s="9"/>
      <c r="AA106" s="1">
        <f t="shared" si="5"/>
        <v>1</v>
      </c>
      <c r="AB106" s="1" t="str">
        <f t="shared" si="6"/>
        <v>U3-1;</v>
      </c>
    </row>
    <row r="107" s="1" customFormat="1" hidden="1" spans="1:28">
      <c r="A107" s="16">
        <v>43566</v>
      </c>
      <c r="B107" s="1">
        <v>7646733812</v>
      </c>
      <c r="C107" s="1" t="s">
        <v>24</v>
      </c>
      <c r="D107" s="1" t="s">
        <v>318</v>
      </c>
      <c r="E107" s="1" t="s">
        <v>37</v>
      </c>
      <c r="F107" s="1" t="s">
        <v>319</v>
      </c>
      <c r="G107" s="1">
        <v>15560191916</v>
      </c>
      <c r="H107" s="28">
        <v>4.10727199304201e+17</v>
      </c>
      <c r="I107" s="1" t="s">
        <v>320</v>
      </c>
      <c r="J107" s="9"/>
      <c r="K107" s="9"/>
      <c r="L107" s="9"/>
      <c r="M107" s="9"/>
      <c r="N107" s="9"/>
      <c r="O107" s="9"/>
      <c r="P107" s="9"/>
      <c r="Q107" s="9"/>
      <c r="R107" s="9"/>
      <c r="S107" s="9"/>
      <c r="T107" s="9"/>
      <c r="V107" s="1" t="s">
        <v>321</v>
      </c>
      <c r="AA107" s="1">
        <f t="shared" si="5"/>
        <v>0</v>
      </c>
      <c r="AB107" s="1" t="str">
        <f t="shared" si="6"/>
        <v>2.2m*2m*7.5cm -1</v>
      </c>
    </row>
    <row r="108" s="1" customFormat="1" hidden="1" spans="1:28">
      <c r="A108" s="16">
        <v>43566</v>
      </c>
      <c r="B108" s="1">
        <v>2627381828</v>
      </c>
      <c r="C108" s="1" t="s">
        <v>24</v>
      </c>
      <c r="D108" s="1" t="s">
        <v>89</v>
      </c>
      <c r="E108" s="1" t="s">
        <v>26</v>
      </c>
      <c r="F108" s="1" t="s">
        <v>322</v>
      </c>
      <c r="G108" s="1">
        <v>13726619990</v>
      </c>
      <c r="H108" s="8"/>
      <c r="I108" s="1" t="s">
        <v>323</v>
      </c>
      <c r="J108" s="9">
        <v>1</v>
      </c>
      <c r="K108" s="9"/>
      <c r="L108" s="9"/>
      <c r="M108" s="9"/>
      <c r="N108" s="9"/>
      <c r="O108" s="9"/>
      <c r="P108" s="9"/>
      <c r="Q108" s="9"/>
      <c r="R108" s="9"/>
      <c r="S108" s="9"/>
      <c r="T108" s="9"/>
      <c r="AA108" s="1">
        <f t="shared" si="5"/>
        <v>1</v>
      </c>
      <c r="AB108" s="1" t="str">
        <f t="shared" si="6"/>
        <v>U1-1;</v>
      </c>
    </row>
    <row r="109" s="1" customFormat="1" hidden="1" spans="1:28">
      <c r="A109" s="16">
        <v>43566</v>
      </c>
      <c r="B109" s="1">
        <v>4012534390</v>
      </c>
      <c r="C109" s="1" t="s">
        <v>24</v>
      </c>
      <c r="D109" s="1" t="s">
        <v>288</v>
      </c>
      <c r="E109" s="1" t="s">
        <v>26</v>
      </c>
      <c r="F109" s="1" t="s">
        <v>324</v>
      </c>
      <c r="G109" s="1">
        <v>18504231761</v>
      </c>
      <c r="H109" s="8"/>
      <c r="I109" s="1" t="s">
        <v>325</v>
      </c>
      <c r="J109" s="9"/>
      <c r="K109" s="9"/>
      <c r="L109" s="9"/>
      <c r="M109" s="9"/>
      <c r="N109" s="9"/>
      <c r="O109" s="9"/>
      <c r="P109" s="9"/>
      <c r="Q109" s="9"/>
      <c r="R109" s="9">
        <v>1</v>
      </c>
      <c r="S109" s="9"/>
      <c r="T109" s="9"/>
      <c r="AA109" s="1">
        <f t="shared" si="5"/>
        <v>1</v>
      </c>
      <c r="AB109" s="1" t="str">
        <f t="shared" si="6"/>
        <v>U9-1;</v>
      </c>
    </row>
    <row r="110" s="1" customFormat="1" hidden="1" spans="1:28">
      <c r="A110" s="16">
        <v>43566</v>
      </c>
      <c r="B110" s="1">
        <v>6655989275</v>
      </c>
      <c r="C110" s="1" t="s">
        <v>53</v>
      </c>
      <c r="D110" s="1" t="s">
        <v>54</v>
      </c>
      <c r="E110" s="1" t="s">
        <v>26</v>
      </c>
      <c r="F110" s="1" t="s">
        <v>326</v>
      </c>
      <c r="G110" s="1">
        <v>13970767310</v>
      </c>
      <c r="H110" s="8"/>
      <c r="I110" s="1" t="s">
        <v>327</v>
      </c>
      <c r="J110" s="9"/>
      <c r="K110" s="9">
        <v>2</v>
      </c>
      <c r="L110" s="9"/>
      <c r="M110" s="9"/>
      <c r="N110" s="9"/>
      <c r="O110" s="9"/>
      <c r="P110" s="9"/>
      <c r="Q110" s="9"/>
      <c r="R110" s="9"/>
      <c r="S110" s="9"/>
      <c r="T110" s="9"/>
      <c r="AA110" s="1">
        <f t="shared" si="5"/>
        <v>2</v>
      </c>
      <c r="AB110" s="1" t="str">
        <f t="shared" si="6"/>
        <v>U2-2;</v>
      </c>
    </row>
    <row r="111" s="1" customFormat="1" hidden="1" spans="1:28">
      <c r="A111" s="16">
        <v>43566</v>
      </c>
      <c r="C111" s="1" t="s">
        <v>42</v>
      </c>
      <c r="D111" s="1" t="s">
        <v>203</v>
      </c>
      <c r="E111" s="1" t="s">
        <v>26</v>
      </c>
      <c r="F111" s="1" t="s">
        <v>203</v>
      </c>
      <c r="G111" s="1">
        <v>15989866517</v>
      </c>
      <c r="H111" s="8"/>
      <c r="I111" s="1" t="s">
        <v>328</v>
      </c>
      <c r="J111" s="9"/>
      <c r="K111" s="9"/>
      <c r="L111" s="9"/>
      <c r="M111" s="9"/>
      <c r="N111" s="9"/>
      <c r="O111" s="9"/>
      <c r="P111" s="9"/>
      <c r="Q111" s="9"/>
      <c r="R111" s="9"/>
      <c r="S111" s="9"/>
      <c r="T111" s="9"/>
      <c r="AA111" s="1">
        <f t="shared" si="5"/>
        <v>0</v>
      </c>
      <c r="AB111" s="1" t="str">
        <f t="shared" si="6"/>
        <v/>
      </c>
    </row>
    <row r="112" s="1" customFormat="1" hidden="1" spans="1:28">
      <c r="A112" s="16">
        <v>43566</v>
      </c>
      <c r="B112" s="1">
        <v>7282479012</v>
      </c>
      <c r="C112" s="1" t="s">
        <v>24</v>
      </c>
      <c r="D112" s="1" t="s">
        <v>329</v>
      </c>
      <c r="E112" s="1" t="s">
        <v>26</v>
      </c>
      <c r="F112" s="1" t="s">
        <v>329</v>
      </c>
      <c r="G112" s="1">
        <v>13863925900</v>
      </c>
      <c r="H112" s="8"/>
      <c r="I112" s="1" t="s">
        <v>330</v>
      </c>
      <c r="J112" s="9">
        <v>15</v>
      </c>
      <c r="K112" s="9">
        <v>15</v>
      </c>
      <c r="L112" s="9"/>
      <c r="M112" s="9"/>
      <c r="N112" s="9"/>
      <c r="O112" s="9"/>
      <c r="P112" s="9"/>
      <c r="Q112" s="9">
        <v>2</v>
      </c>
      <c r="R112" s="9"/>
      <c r="S112" s="9">
        <v>2</v>
      </c>
      <c r="T112" s="9"/>
      <c r="AA112" s="1">
        <f t="shared" si="5"/>
        <v>34</v>
      </c>
      <c r="AB112" s="1" t="str">
        <f t="shared" si="6"/>
        <v>U1-15;U2-15;U8-2;U10-2;</v>
      </c>
    </row>
    <row r="113" s="1" customFormat="1" hidden="1" spans="1:28">
      <c r="A113" s="16">
        <v>43566</v>
      </c>
      <c r="B113" s="1">
        <v>3072884384</v>
      </c>
      <c r="C113" s="1" t="s">
        <v>42</v>
      </c>
      <c r="D113" s="1" t="s">
        <v>331</v>
      </c>
      <c r="E113" s="1" t="s">
        <v>26</v>
      </c>
      <c r="F113" s="1" t="s">
        <v>332</v>
      </c>
      <c r="G113" s="1">
        <v>13845075439</v>
      </c>
      <c r="H113" s="8"/>
      <c r="I113" s="1" t="s">
        <v>333</v>
      </c>
      <c r="J113" s="9"/>
      <c r="K113" s="9">
        <v>1</v>
      </c>
      <c r="L113" s="9">
        <v>1</v>
      </c>
      <c r="M113" s="9"/>
      <c r="N113" s="9"/>
      <c r="O113" s="9"/>
      <c r="P113" s="9"/>
      <c r="Q113" s="9"/>
      <c r="R113" s="9"/>
      <c r="S113" s="9"/>
      <c r="T113" s="9"/>
      <c r="AA113" s="1">
        <f t="shared" si="5"/>
        <v>2</v>
      </c>
      <c r="AB113" s="1" t="str">
        <f t="shared" si="6"/>
        <v>U2-1;U3-1;</v>
      </c>
    </row>
    <row r="114" s="1" customFormat="1" hidden="1" spans="1:28">
      <c r="A114" s="16">
        <v>43567</v>
      </c>
      <c r="B114" s="1">
        <v>7553976470</v>
      </c>
      <c r="C114" s="1" t="s">
        <v>24</v>
      </c>
      <c r="D114" s="1" t="s">
        <v>334</v>
      </c>
      <c r="E114" s="1" t="s">
        <v>26</v>
      </c>
      <c r="F114" s="1" t="s">
        <v>334</v>
      </c>
      <c r="G114" s="1">
        <v>13707545003</v>
      </c>
      <c r="H114" s="8"/>
      <c r="I114" s="1" t="s">
        <v>335</v>
      </c>
      <c r="J114" s="9">
        <v>3</v>
      </c>
      <c r="K114" s="9">
        <v>3</v>
      </c>
      <c r="L114" s="9"/>
      <c r="M114" s="9"/>
      <c r="N114" s="9"/>
      <c r="O114" s="9"/>
      <c r="P114" s="9"/>
      <c r="Q114" s="9"/>
      <c r="R114" s="9">
        <v>6</v>
      </c>
      <c r="S114" s="9"/>
      <c r="T114" s="9"/>
      <c r="AA114" s="1">
        <f t="shared" si="5"/>
        <v>12</v>
      </c>
      <c r="AB114" s="1" t="str">
        <f t="shared" ref="AB114:AB154" si="7">IF(J114&gt;0,"U1-"&amp;J114&amp;";","")&amp;IF(K114&gt;0,"U2-"&amp;K114&amp;";","")&amp;IF(L114&gt;0,"U3-"&amp;L114&amp;";","")&amp;IF(M114&gt;0,"U4-"&amp;M114&amp;";","")&amp;IF(N114&gt;0,"U6-"&amp;N114&amp;";","")&amp;IF(P114&gt;0,"U7-"&amp;P114&amp;";","")&amp;IF(Q114&gt;0,"U8-"&amp;Q114&amp;";","")&amp;IF(R114&gt;0,"U9-"&amp;R114&amp;";","")&amp;IF(S114&gt;0,"U10-"&amp;S114&amp;";","")&amp;V114</f>
        <v>U1-3;U2-3;U9-6;</v>
      </c>
    </row>
    <row r="115" s="1" customFormat="1" hidden="1" spans="1:28">
      <c r="A115" s="16">
        <v>43567</v>
      </c>
      <c r="B115" s="1">
        <v>7051383798</v>
      </c>
      <c r="C115" s="1" t="s">
        <v>24</v>
      </c>
      <c r="D115" s="1" t="s">
        <v>334</v>
      </c>
      <c r="E115" s="1" t="s">
        <v>26</v>
      </c>
      <c r="F115" s="1" t="s">
        <v>336</v>
      </c>
      <c r="G115" s="1">
        <v>13632369030</v>
      </c>
      <c r="H115" s="8"/>
      <c r="I115" s="1" t="s">
        <v>337</v>
      </c>
      <c r="J115" s="9">
        <v>10</v>
      </c>
      <c r="K115" s="9"/>
      <c r="L115" s="9"/>
      <c r="M115" s="9"/>
      <c r="N115" s="9"/>
      <c r="O115" s="9"/>
      <c r="P115" s="9"/>
      <c r="Q115" s="9"/>
      <c r="R115" s="9"/>
      <c r="S115" s="9"/>
      <c r="T115" s="9"/>
      <c r="AA115" s="1">
        <f t="shared" si="5"/>
        <v>10</v>
      </c>
      <c r="AB115" s="1" t="str">
        <f t="shared" si="7"/>
        <v>U1-10;</v>
      </c>
    </row>
    <row r="116" s="1" customFormat="1" hidden="1" spans="1:28">
      <c r="A116" s="16">
        <v>43567</v>
      </c>
      <c r="B116" s="1">
        <v>5872243640</v>
      </c>
      <c r="C116" s="1" t="s">
        <v>63</v>
      </c>
      <c r="D116" s="1" t="s">
        <v>264</v>
      </c>
      <c r="E116" s="1" t="s">
        <v>26</v>
      </c>
      <c r="F116" s="1" t="s">
        <v>338</v>
      </c>
      <c r="G116" s="1">
        <v>18857092661</v>
      </c>
      <c r="H116" s="8"/>
      <c r="I116" s="1" t="s">
        <v>339</v>
      </c>
      <c r="J116" s="9"/>
      <c r="K116" s="9"/>
      <c r="L116" s="9"/>
      <c r="M116" s="9"/>
      <c r="N116" s="9"/>
      <c r="O116" s="9"/>
      <c r="P116" s="9"/>
      <c r="Q116" s="9"/>
      <c r="R116" s="9"/>
      <c r="S116" s="9"/>
      <c r="T116" s="9"/>
      <c r="V116" s="1" t="s">
        <v>262</v>
      </c>
      <c r="AA116" s="1">
        <f t="shared" si="5"/>
        <v>0</v>
      </c>
      <c r="AB116" s="1" t="str">
        <f t="shared" si="7"/>
        <v>UK5-1</v>
      </c>
    </row>
    <row r="117" s="1" customFormat="1" hidden="1" spans="1:28">
      <c r="A117" s="16">
        <v>43567</v>
      </c>
      <c r="B117" s="1">
        <v>6712352494</v>
      </c>
      <c r="C117" s="1" t="s">
        <v>63</v>
      </c>
      <c r="D117" s="1" t="s">
        <v>264</v>
      </c>
      <c r="E117" s="1" t="s">
        <v>26</v>
      </c>
      <c r="F117" s="1" t="s">
        <v>338</v>
      </c>
      <c r="G117" s="1">
        <v>18857092661</v>
      </c>
      <c r="H117" s="8"/>
      <c r="I117" s="1" t="s">
        <v>339</v>
      </c>
      <c r="J117" s="9">
        <v>1</v>
      </c>
      <c r="K117" s="9">
        <v>1</v>
      </c>
      <c r="L117" s="9"/>
      <c r="M117" s="9"/>
      <c r="N117" s="9"/>
      <c r="O117" s="9"/>
      <c r="P117" s="9"/>
      <c r="Q117" s="9"/>
      <c r="R117" s="9"/>
      <c r="S117" s="9"/>
      <c r="T117" s="9"/>
      <c r="AA117" s="1">
        <f t="shared" si="5"/>
        <v>2</v>
      </c>
      <c r="AB117" s="1" t="str">
        <f t="shared" si="7"/>
        <v>U1-1;U2-1;</v>
      </c>
    </row>
    <row r="118" s="1" customFormat="1" hidden="1" spans="1:28">
      <c r="A118" s="16">
        <v>43567</v>
      </c>
      <c r="B118" s="1">
        <v>4744866621</v>
      </c>
      <c r="C118" s="1" t="s">
        <v>24</v>
      </c>
      <c r="D118" s="1" t="s">
        <v>340</v>
      </c>
      <c r="E118" s="1" t="s">
        <v>26</v>
      </c>
      <c r="F118" s="1" t="s">
        <v>341</v>
      </c>
      <c r="G118" s="1">
        <v>15824472588</v>
      </c>
      <c r="H118" s="8"/>
      <c r="I118" s="1" t="s">
        <v>342</v>
      </c>
      <c r="J118" s="9"/>
      <c r="K118" s="9"/>
      <c r="L118" s="9"/>
      <c r="M118" s="9"/>
      <c r="N118" s="9">
        <v>1</v>
      </c>
      <c r="O118" s="9"/>
      <c r="P118" s="9"/>
      <c r="Q118" s="9"/>
      <c r="R118" s="9">
        <v>1</v>
      </c>
      <c r="S118" s="9"/>
      <c r="T118" s="9"/>
      <c r="AA118" s="1">
        <f t="shared" si="5"/>
        <v>2</v>
      </c>
      <c r="AB118" s="1" t="str">
        <f t="shared" si="7"/>
        <v>U6-1;U9-1;</v>
      </c>
    </row>
    <row r="119" s="1" customFormat="1" hidden="1" spans="1:28">
      <c r="A119" s="16">
        <v>43567</v>
      </c>
      <c r="B119" s="1">
        <v>6196774038</v>
      </c>
      <c r="C119" s="1" t="s">
        <v>63</v>
      </c>
      <c r="D119" s="1" t="s">
        <v>228</v>
      </c>
      <c r="E119" s="1" t="s">
        <v>26</v>
      </c>
      <c r="F119" s="1" t="s">
        <v>343</v>
      </c>
      <c r="G119" s="1">
        <v>19919871250</v>
      </c>
      <c r="H119" s="8"/>
      <c r="I119" s="1" t="s">
        <v>344</v>
      </c>
      <c r="J119" s="9"/>
      <c r="K119" s="9"/>
      <c r="L119" s="9"/>
      <c r="M119" s="9"/>
      <c r="N119" s="9"/>
      <c r="O119" s="9"/>
      <c r="P119" s="9"/>
      <c r="Q119" s="9"/>
      <c r="R119" s="9"/>
      <c r="S119" s="9"/>
      <c r="T119" s="9"/>
      <c r="V119" s="1" t="s">
        <v>345</v>
      </c>
      <c r="AA119" s="1">
        <f t="shared" si="5"/>
        <v>0</v>
      </c>
      <c r="AB119" s="1" t="str">
        <f t="shared" si="7"/>
        <v>1.9m*0.95m*10cm -1</v>
      </c>
    </row>
    <row r="120" s="1" customFormat="1" hidden="1" spans="1:28">
      <c r="A120" s="16">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AA120" s="1">
        <f t="shared" si="5"/>
        <v>6</v>
      </c>
      <c r="AB120" s="1" t="str">
        <f t="shared" si="7"/>
        <v>U1-2;U2-2;U9-2;</v>
      </c>
    </row>
    <row r="121" s="1" customFormat="1" hidden="1" spans="1:28">
      <c r="A121" s="16">
        <v>43567</v>
      </c>
      <c r="B121" s="1">
        <v>7993441331</v>
      </c>
      <c r="C121" s="1" t="s">
        <v>24</v>
      </c>
      <c r="D121" s="1" t="s">
        <v>60</v>
      </c>
      <c r="E121" s="1" t="s">
        <v>26</v>
      </c>
      <c r="F121" s="29" t="s">
        <v>346</v>
      </c>
      <c r="G121" s="1">
        <v>13861367431</v>
      </c>
      <c r="H121" s="8"/>
      <c r="I121" s="29" t="s">
        <v>347</v>
      </c>
      <c r="J121" s="9"/>
      <c r="K121" s="9">
        <v>1</v>
      </c>
      <c r="L121" s="9"/>
      <c r="M121" s="9"/>
      <c r="N121" s="9"/>
      <c r="O121" s="9"/>
      <c r="P121" s="9"/>
      <c r="Q121" s="9"/>
      <c r="R121" s="9"/>
      <c r="S121" s="9"/>
      <c r="T121" s="9"/>
      <c r="AA121" s="1">
        <f t="shared" si="5"/>
        <v>1</v>
      </c>
      <c r="AB121" s="1" t="str">
        <f t="shared" si="7"/>
        <v>U2-1;</v>
      </c>
    </row>
    <row r="122" s="1" customFormat="1" hidden="1" spans="1:28">
      <c r="A122" s="16">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AA122" s="1">
        <f t="shared" si="5"/>
        <v>10</v>
      </c>
      <c r="AB122" s="1" t="str">
        <f t="shared" si="7"/>
        <v>U1-2;U2-2;U3-1;U4-1;U7-1;U8-1;U9-1;U10-1;</v>
      </c>
    </row>
    <row r="123" s="1" customFormat="1" hidden="1" spans="1:28">
      <c r="A123" s="16">
        <v>43567</v>
      </c>
      <c r="B123" s="1">
        <v>7550394187</v>
      </c>
      <c r="C123" s="1" t="s">
        <v>63</v>
      </c>
      <c r="D123" s="1" t="s">
        <v>228</v>
      </c>
      <c r="E123" s="1" t="s">
        <v>26</v>
      </c>
      <c r="F123" s="1" t="s">
        <v>348</v>
      </c>
      <c r="G123" s="1">
        <v>15041139822</v>
      </c>
      <c r="H123" s="8"/>
      <c r="I123" s="1" t="s">
        <v>349</v>
      </c>
      <c r="J123" s="9"/>
      <c r="K123" s="9"/>
      <c r="L123" s="9"/>
      <c r="M123" s="9"/>
      <c r="N123" s="9"/>
      <c r="O123" s="9"/>
      <c r="P123" s="9"/>
      <c r="Q123" s="9">
        <v>1</v>
      </c>
      <c r="R123" s="9"/>
      <c r="S123" s="9"/>
      <c r="T123" s="9"/>
      <c r="AA123" s="1">
        <f t="shared" si="5"/>
        <v>1</v>
      </c>
      <c r="AB123" s="1" t="str">
        <f t="shared" si="7"/>
        <v>U8-1;</v>
      </c>
    </row>
    <row r="124" s="1" customFormat="1" hidden="1" spans="1:28">
      <c r="A124" s="16">
        <v>43567</v>
      </c>
      <c r="B124" s="1">
        <v>5230057315</v>
      </c>
      <c r="C124" s="1" t="s">
        <v>63</v>
      </c>
      <c r="D124" s="1" t="s">
        <v>77</v>
      </c>
      <c r="E124" s="1" t="s">
        <v>37</v>
      </c>
      <c r="F124" s="1" t="s">
        <v>350</v>
      </c>
      <c r="G124" s="1">
        <v>13724989834</v>
      </c>
      <c r="H124" s="8"/>
      <c r="I124" s="1" t="s">
        <v>351</v>
      </c>
      <c r="J124" s="9"/>
      <c r="K124" s="9"/>
      <c r="L124" s="9"/>
      <c r="M124" s="9"/>
      <c r="N124" s="9"/>
      <c r="O124" s="9"/>
      <c r="P124" s="9"/>
      <c r="Q124" s="9"/>
      <c r="R124" s="9"/>
      <c r="S124" s="9"/>
      <c r="T124" s="9"/>
      <c r="V124" s="1" t="s">
        <v>352</v>
      </c>
      <c r="AA124" s="1">
        <f t="shared" si="5"/>
        <v>0</v>
      </c>
      <c r="AB124" s="1" t="str">
        <f t="shared" si="7"/>
        <v>us10-1</v>
      </c>
    </row>
    <row r="125" s="1" customFormat="1" hidden="1" spans="1:28">
      <c r="A125" s="16">
        <v>43567</v>
      </c>
      <c r="B125" s="1">
        <v>8866697705</v>
      </c>
      <c r="C125" s="1" t="s">
        <v>63</v>
      </c>
      <c r="D125" s="1" t="s">
        <v>77</v>
      </c>
      <c r="E125" s="1" t="s">
        <v>37</v>
      </c>
      <c r="F125" s="1" t="s">
        <v>350</v>
      </c>
      <c r="G125" s="1">
        <v>13724989834</v>
      </c>
      <c r="H125" s="8"/>
      <c r="I125" s="1" t="s">
        <v>351</v>
      </c>
      <c r="J125" s="9"/>
      <c r="K125" s="9">
        <v>1</v>
      </c>
      <c r="L125" s="9">
        <v>1</v>
      </c>
      <c r="M125" s="9"/>
      <c r="N125" s="9"/>
      <c r="O125" s="9"/>
      <c r="P125" s="9"/>
      <c r="Q125" s="9"/>
      <c r="R125" s="9"/>
      <c r="S125" s="9"/>
      <c r="T125" s="9"/>
      <c r="AA125" s="1">
        <f t="shared" si="5"/>
        <v>2</v>
      </c>
      <c r="AB125" s="1" t="str">
        <f t="shared" si="7"/>
        <v>U2-1;U3-1;</v>
      </c>
    </row>
    <row r="126" s="1" customFormat="1" hidden="1" spans="1:28">
      <c r="A126" s="16">
        <v>43567</v>
      </c>
      <c r="B126" s="1">
        <v>1320826244</v>
      </c>
      <c r="C126" s="1" t="s">
        <v>24</v>
      </c>
      <c r="D126" s="1" t="s">
        <v>353</v>
      </c>
      <c r="E126" s="1" t="s">
        <v>26</v>
      </c>
      <c r="F126" s="1" t="s">
        <v>354</v>
      </c>
      <c r="G126" s="1">
        <v>13887509992</v>
      </c>
      <c r="H126" s="8"/>
      <c r="I126" s="1" t="s">
        <v>355</v>
      </c>
      <c r="J126" s="9"/>
      <c r="K126" s="9"/>
      <c r="L126" s="9"/>
      <c r="M126" s="9"/>
      <c r="N126" s="9"/>
      <c r="O126" s="9"/>
      <c r="P126" s="9"/>
      <c r="Q126" s="9"/>
      <c r="R126" s="9"/>
      <c r="S126" s="9"/>
      <c r="T126" s="9"/>
      <c r="V126" s="1" t="s">
        <v>279</v>
      </c>
      <c r="AA126" s="1">
        <f t="shared" si="5"/>
        <v>0</v>
      </c>
      <c r="AB126" s="1" t="str">
        <f t="shared" si="7"/>
        <v>UK10-1</v>
      </c>
    </row>
    <row r="127" s="1" customFormat="1" hidden="1" spans="1:28">
      <c r="A127" s="16">
        <v>43567</v>
      </c>
      <c r="B127" s="1">
        <v>8534671745</v>
      </c>
      <c r="C127" s="1" t="s">
        <v>24</v>
      </c>
      <c r="D127" s="1" t="s">
        <v>353</v>
      </c>
      <c r="E127" s="1" t="s">
        <v>26</v>
      </c>
      <c r="F127" s="1" t="s">
        <v>356</v>
      </c>
      <c r="G127" s="1">
        <v>13887509493</v>
      </c>
      <c r="H127" s="8"/>
      <c r="I127" s="1" t="s">
        <v>357</v>
      </c>
      <c r="J127" s="9">
        <v>2</v>
      </c>
      <c r="K127" s="9">
        <v>2</v>
      </c>
      <c r="L127" s="9"/>
      <c r="M127" s="9"/>
      <c r="N127" s="9"/>
      <c r="O127" s="9"/>
      <c r="P127" s="9"/>
      <c r="Q127" s="9">
        <v>3</v>
      </c>
      <c r="R127" s="9">
        <v>3</v>
      </c>
      <c r="S127" s="9">
        <v>1</v>
      </c>
      <c r="T127" s="9"/>
      <c r="AA127" s="1">
        <f t="shared" si="5"/>
        <v>11</v>
      </c>
      <c r="AB127" s="1" t="str">
        <f t="shared" si="7"/>
        <v>U1-2;U2-2;U8-3;U9-3;U10-1;</v>
      </c>
    </row>
    <row r="128" s="1" customFormat="1" hidden="1" spans="1:28">
      <c r="A128" s="16">
        <v>43567</v>
      </c>
      <c r="B128" s="1">
        <v>9612768646</v>
      </c>
      <c r="C128" s="1" t="s">
        <v>24</v>
      </c>
      <c r="D128" s="1" t="s">
        <v>353</v>
      </c>
      <c r="E128" s="1" t="s">
        <v>26</v>
      </c>
      <c r="F128" s="1" t="s">
        <v>356</v>
      </c>
      <c r="G128" s="1">
        <v>13887509493</v>
      </c>
      <c r="H128" s="8"/>
      <c r="I128" s="1" t="s">
        <v>357</v>
      </c>
      <c r="J128" s="9"/>
      <c r="K128" s="9">
        <v>1</v>
      </c>
      <c r="L128" s="9"/>
      <c r="M128" s="9"/>
      <c r="N128" s="9"/>
      <c r="O128" s="9"/>
      <c r="P128" s="9"/>
      <c r="Q128" s="9"/>
      <c r="R128" s="9"/>
      <c r="S128" s="9"/>
      <c r="T128" s="9"/>
      <c r="AA128" s="1">
        <f t="shared" si="5"/>
        <v>1</v>
      </c>
      <c r="AB128" s="1" t="str">
        <f t="shared" si="7"/>
        <v>U2-1;</v>
      </c>
    </row>
    <row r="129" s="1" customFormat="1" hidden="1" spans="1:28">
      <c r="A129" s="16">
        <v>43567</v>
      </c>
      <c r="B129" s="1">
        <v>1870477775</v>
      </c>
      <c r="C129" s="1" t="s">
        <v>24</v>
      </c>
      <c r="D129" s="1" t="s">
        <v>353</v>
      </c>
      <c r="E129" s="1" t="s">
        <v>26</v>
      </c>
      <c r="F129" s="1" t="s">
        <v>353</v>
      </c>
      <c r="G129" s="1">
        <v>15087725235</v>
      </c>
      <c r="H129" s="8"/>
      <c r="I129" s="1" t="s">
        <v>358</v>
      </c>
      <c r="J129" s="9"/>
      <c r="K129" s="9">
        <v>1</v>
      </c>
      <c r="L129" s="9"/>
      <c r="M129" s="9"/>
      <c r="N129" s="9"/>
      <c r="O129" s="9"/>
      <c r="P129" s="9"/>
      <c r="Q129" s="9"/>
      <c r="R129" s="9"/>
      <c r="S129" s="9"/>
      <c r="T129" s="9"/>
      <c r="AA129" s="1">
        <f t="shared" si="5"/>
        <v>1</v>
      </c>
      <c r="AB129" s="1" t="str">
        <f t="shared" si="7"/>
        <v>U2-1;</v>
      </c>
    </row>
    <row r="130" s="1" customFormat="1" hidden="1" spans="1:28">
      <c r="A130" s="16">
        <v>43568</v>
      </c>
      <c r="B130" s="1">
        <v>5518057869</v>
      </c>
      <c r="C130" s="1" t="s">
        <v>63</v>
      </c>
      <c r="D130" s="1" t="s">
        <v>359</v>
      </c>
      <c r="E130" s="1" t="s">
        <v>26</v>
      </c>
      <c r="F130" s="1" t="s">
        <v>360</v>
      </c>
      <c r="G130" s="1">
        <v>15207962454</v>
      </c>
      <c r="H130" s="8"/>
      <c r="I130" s="1" t="s">
        <v>361</v>
      </c>
      <c r="J130" s="9">
        <v>1</v>
      </c>
      <c r="K130" s="9"/>
      <c r="L130" s="9"/>
      <c r="M130" s="9"/>
      <c r="N130" s="9"/>
      <c r="O130" s="9"/>
      <c r="P130" s="9"/>
      <c r="Q130" s="9"/>
      <c r="R130" s="9"/>
      <c r="S130" s="9"/>
      <c r="T130" s="9"/>
      <c r="AA130" s="1">
        <f t="shared" si="5"/>
        <v>1</v>
      </c>
      <c r="AB130" s="1" t="str">
        <f t="shared" si="7"/>
        <v>U1-1;</v>
      </c>
    </row>
    <row r="131" s="1" customFormat="1" hidden="1" spans="1:28">
      <c r="A131" s="16">
        <v>43568</v>
      </c>
      <c r="B131" s="1">
        <v>6253782426</v>
      </c>
      <c r="C131" s="1" t="s">
        <v>24</v>
      </c>
      <c r="D131" s="1" t="s">
        <v>362</v>
      </c>
      <c r="E131" s="1" t="s">
        <v>26</v>
      </c>
      <c r="F131" s="1" t="s">
        <v>363</v>
      </c>
      <c r="G131" s="1">
        <v>13704112003</v>
      </c>
      <c r="H131" s="8"/>
      <c r="I131" s="1" t="s">
        <v>364</v>
      </c>
      <c r="J131" s="9">
        <v>4</v>
      </c>
      <c r="K131" s="9"/>
      <c r="L131" s="9"/>
      <c r="M131" s="9"/>
      <c r="N131" s="9"/>
      <c r="O131" s="9"/>
      <c r="P131" s="9"/>
      <c r="Q131" s="9">
        <v>4</v>
      </c>
      <c r="R131" s="9"/>
      <c r="S131" s="9">
        <v>2</v>
      </c>
      <c r="T131" s="9"/>
      <c r="AA131" s="1">
        <f t="shared" ref="AA131:AA174" si="8">SUM(J131:S131)</f>
        <v>10</v>
      </c>
      <c r="AB131" s="1" t="str">
        <f t="shared" si="7"/>
        <v>U1-4;U8-4;U10-2;</v>
      </c>
    </row>
    <row r="132" s="1" customFormat="1" hidden="1" spans="1:28">
      <c r="A132" s="16">
        <v>43568</v>
      </c>
      <c r="B132" s="1">
        <v>2425488417</v>
      </c>
      <c r="C132" s="1" t="s">
        <v>24</v>
      </c>
      <c r="D132" s="1" t="s">
        <v>365</v>
      </c>
      <c r="E132" s="1" t="s">
        <v>26</v>
      </c>
      <c r="F132" s="1" t="s">
        <v>365</v>
      </c>
      <c r="G132" s="1">
        <v>13489063369</v>
      </c>
      <c r="H132" s="8"/>
      <c r="I132" s="1" t="s">
        <v>366</v>
      </c>
      <c r="J132" s="9">
        <v>5</v>
      </c>
      <c r="K132" s="9"/>
      <c r="L132" s="9"/>
      <c r="M132" s="9"/>
      <c r="N132" s="9">
        <v>2</v>
      </c>
      <c r="O132" s="9"/>
      <c r="P132" s="9">
        <v>1</v>
      </c>
      <c r="Q132" s="9"/>
      <c r="R132" s="9">
        <v>2</v>
      </c>
      <c r="S132" s="9"/>
      <c r="T132" s="9"/>
      <c r="AA132" s="1">
        <f t="shared" si="8"/>
        <v>10</v>
      </c>
      <c r="AB132" s="1" t="str">
        <f t="shared" si="7"/>
        <v>U1-5;U6-2;U7-1;U9-2;</v>
      </c>
    </row>
    <row r="133" s="1" customFormat="1" hidden="1" spans="1:28">
      <c r="A133" s="16">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AA133" s="1">
        <f t="shared" si="8"/>
        <v>10</v>
      </c>
      <c r="AB133" s="1" t="str">
        <f t="shared" si="7"/>
        <v>U1-3;U2-7;</v>
      </c>
    </row>
    <row r="134" s="1" customFormat="1" hidden="1" spans="1:28">
      <c r="A134" s="16">
        <v>43568</v>
      </c>
      <c r="B134" s="1">
        <v>4669556656</v>
      </c>
      <c r="C134" s="1" t="s">
        <v>42</v>
      </c>
      <c r="D134" s="1" t="s">
        <v>43</v>
      </c>
      <c r="E134" s="1" t="s">
        <v>26</v>
      </c>
      <c r="F134" s="1" t="s">
        <v>367</v>
      </c>
      <c r="G134" s="1">
        <v>13823297981</v>
      </c>
      <c r="H134" s="8"/>
      <c r="I134" s="1" t="s">
        <v>368</v>
      </c>
      <c r="J134" s="9">
        <v>1</v>
      </c>
      <c r="K134" s="9">
        <v>1</v>
      </c>
      <c r="L134" s="9"/>
      <c r="M134" s="9"/>
      <c r="N134" s="9"/>
      <c r="O134" s="9"/>
      <c r="P134" s="9"/>
      <c r="Q134" s="9"/>
      <c r="R134" s="9"/>
      <c r="S134" s="9"/>
      <c r="T134" s="9"/>
      <c r="AA134" s="1">
        <f t="shared" si="8"/>
        <v>2</v>
      </c>
      <c r="AB134" s="1" t="str">
        <f t="shared" si="7"/>
        <v>U1-1;U2-1;</v>
      </c>
    </row>
    <row r="135" s="1" customFormat="1" hidden="1" spans="1:28">
      <c r="A135" s="16">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AA135" s="1">
        <f t="shared" si="8"/>
        <v>1</v>
      </c>
      <c r="AB135" s="1" t="str">
        <f t="shared" si="7"/>
        <v>U1-1;</v>
      </c>
    </row>
    <row r="136" s="1" customFormat="1" hidden="1" spans="1:28">
      <c r="A136" s="16">
        <v>43570</v>
      </c>
      <c r="B136" s="1">
        <v>4549525128</v>
      </c>
      <c r="C136" s="1" t="s">
        <v>24</v>
      </c>
      <c r="D136" s="1" t="s">
        <v>369</v>
      </c>
      <c r="E136" s="1" t="s">
        <v>26</v>
      </c>
      <c r="F136" s="1" t="s">
        <v>370</v>
      </c>
      <c r="G136" s="1">
        <v>13853837300</v>
      </c>
      <c r="H136" s="8"/>
      <c r="I136" s="1" t="s">
        <v>371</v>
      </c>
      <c r="J136" s="9"/>
      <c r="K136" s="9"/>
      <c r="L136" s="9"/>
      <c r="M136" s="9"/>
      <c r="N136" s="9">
        <v>1</v>
      </c>
      <c r="O136" s="9"/>
      <c r="P136" s="9"/>
      <c r="Q136" s="9"/>
      <c r="R136" s="9"/>
      <c r="S136" s="9"/>
      <c r="T136" s="9"/>
      <c r="AA136" s="1">
        <f t="shared" si="8"/>
        <v>1</v>
      </c>
      <c r="AB136" s="1" t="str">
        <f t="shared" si="7"/>
        <v>U6-1;</v>
      </c>
    </row>
    <row r="137" s="1" customFormat="1" hidden="1" spans="1:28">
      <c r="A137" s="16">
        <v>43570</v>
      </c>
      <c r="B137" s="1">
        <v>3804184069</v>
      </c>
      <c r="C137" s="1" t="s">
        <v>42</v>
      </c>
      <c r="D137" s="1" t="s">
        <v>372</v>
      </c>
      <c r="E137" s="1" t="s">
        <v>26</v>
      </c>
      <c r="F137" s="1" t="s">
        <v>372</v>
      </c>
      <c r="G137" s="1">
        <v>18935930373</v>
      </c>
      <c r="H137" s="8"/>
      <c r="I137" s="1" t="s">
        <v>373</v>
      </c>
      <c r="J137" s="9"/>
      <c r="K137" s="9">
        <v>2</v>
      </c>
      <c r="L137" s="9"/>
      <c r="M137" s="9"/>
      <c r="N137" s="9"/>
      <c r="O137" s="9"/>
      <c r="P137" s="9"/>
      <c r="Q137" s="9"/>
      <c r="R137" s="9"/>
      <c r="S137" s="9"/>
      <c r="T137" s="9"/>
      <c r="AA137" s="1">
        <f t="shared" si="8"/>
        <v>2</v>
      </c>
      <c r="AB137" s="1" t="str">
        <f t="shared" si="7"/>
        <v>U2-2;</v>
      </c>
    </row>
    <row r="138" s="1" customFormat="1" hidden="1" spans="1:28">
      <c r="A138" s="16">
        <v>43570</v>
      </c>
      <c r="B138" s="1">
        <v>8600980828</v>
      </c>
      <c r="C138" s="1" t="s">
        <v>24</v>
      </c>
      <c r="D138" s="1" t="s">
        <v>112</v>
      </c>
      <c r="E138" s="1" t="s">
        <v>26</v>
      </c>
      <c r="F138" s="1" t="s">
        <v>374</v>
      </c>
      <c r="G138" s="1">
        <v>13720826093</v>
      </c>
      <c r="H138" s="8"/>
      <c r="I138" s="1" t="s">
        <v>375</v>
      </c>
      <c r="J138" s="9"/>
      <c r="K138" s="9">
        <v>2</v>
      </c>
      <c r="L138" s="9">
        <v>1</v>
      </c>
      <c r="M138" s="9">
        <v>1</v>
      </c>
      <c r="N138" s="9">
        <v>2</v>
      </c>
      <c r="O138" s="9"/>
      <c r="P138" s="9"/>
      <c r="Q138" s="9"/>
      <c r="R138" s="9">
        <v>4</v>
      </c>
      <c r="S138" s="9"/>
      <c r="T138" s="9"/>
      <c r="AA138" s="1">
        <f t="shared" si="8"/>
        <v>10</v>
      </c>
      <c r="AB138" s="1" t="str">
        <f t="shared" si="7"/>
        <v>U2-2;U3-1;U4-1;U6-2;U9-4;</v>
      </c>
    </row>
    <row r="139" s="1" customFormat="1" hidden="1" spans="1:28">
      <c r="A139" s="16">
        <v>43570</v>
      </c>
      <c r="B139" s="1">
        <v>3371005146</v>
      </c>
      <c r="C139" s="1" t="s">
        <v>29</v>
      </c>
      <c r="D139" s="1" t="s">
        <v>376</v>
      </c>
      <c r="E139" s="1" t="s">
        <v>26</v>
      </c>
      <c r="F139" s="1" t="s">
        <v>376</v>
      </c>
      <c r="G139" s="1">
        <v>18785617866</v>
      </c>
      <c r="H139" s="8"/>
      <c r="I139" s="1" t="s">
        <v>377</v>
      </c>
      <c r="J139" s="9">
        <v>1</v>
      </c>
      <c r="K139" s="9">
        <v>5</v>
      </c>
      <c r="L139" s="9">
        <v>1</v>
      </c>
      <c r="M139" s="9"/>
      <c r="N139" s="9"/>
      <c r="O139" s="9"/>
      <c r="P139" s="9"/>
      <c r="Q139" s="9"/>
      <c r="R139" s="9"/>
      <c r="S139" s="9"/>
      <c r="T139" s="9"/>
      <c r="AA139" s="1">
        <f t="shared" si="8"/>
        <v>7</v>
      </c>
      <c r="AB139" s="1" t="str">
        <f t="shared" si="7"/>
        <v>U1-1;U2-5;U3-1;</v>
      </c>
    </row>
    <row r="140" s="1" customFormat="1" hidden="1" spans="1:28">
      <c r="A140" s="16">
        <v>43570</v>
      </c>
      <c r="B140" s="1">
        <v>8952323986</v>
      </c>
      <c r="C140" s="1" t="s">
        <v>24</v>
      </c>
      <c r="D140" s="1" t="s">
        <v>365</v>
      </c>
      <c r="E140" s="1" t="s">
        <v>26</v>
      </c>
      <c r="F140" s="1" t="s">
        <v>365</v>
      </c>
      <c r="G140" s="1">
        <v>13489063369</v>
      </c>
      <c r="H140" s="8"/>
      <c r="I140" s="1" t="s">
        <v>378</v>
      </c>
      <c r="J140" s="9"/>
      <c r="K140" s="9"/>
      <c r="L140" s="9"/>
      <c r="M140" s="9"/>
      <c r="N140" s="9"/>
      <c r="O140" s="9"/>
      <c r="P140" s="9"/>
      <c r="Q140" s="9"/>
      <c r="R140" s="9">
        <v>2</v>
      </c>
      <c r="S140" s="9"/>
      <c r="T140" s="9"/>
      <c r="AA140" s="1">
        <f t="shared" si="8"/>
        <v>2</v>
      </c>
      <c r="AB140" s="1" t="str">
        <f t="shared" si="7"/>
        <v>U9-2;</v>
      </c>
    </row>
    <row r="141" s="1" customFormat="1" hidden="1" spans="1:28">
      <c r="A141" s="16">
        <v>43570</v>
      </c>
      <c r="B141" s="1">
        <v>7832841837</v>
      </c>
      <c r="C141" s="1" t="s">
        <v>24</v>
      </c>
      <c r="D141" s="1" t="s">
        <v>60</v>
      </c>
      <c r="E141" s="1" t="s">
        <v>26</v>
      </c>
      <c r="F141" s="1" t="s">
        <v>379</v>
      </c>
      <c r="G141" s="1">
        <v>18059995758</v>
      </c>
      <c r="H141" s="8"/>
      <c r="I141" s="1" t="s">
        <v>380</v>
      </c>
      <c r="J141" s="9"/>
      <c r="K141" s="9">
        <v>1</v>
      </c>
      <c r="L141" s="9"/>
      <c r="M141" s="9"/>
      <c r="N141" s="9"/>
      <c r="O141" s="9"/>
      <c r="P141" s="9"/>
      <c r="Q141" s="9"/>
      <c r="R141" s="9"/>
      <c r="S141" s="9"/>
      <c r="T141" s="9"/>
      <c r="AA141" s="1">
        <f t="shared" si="8"/>
        <v>1</v>
      </c>
      <c r="AB141" s="1" t="str">
        <f t="shared" si="7"/>
        <v>U2-1;</v>
      </c>
    </row>
    <row r="142" s="1" customFormat="1" hidden="1" spans="1:28">
      <c r="A142" s="16">
        <v>43570</v>
      </c>
      <c r="B142" s="1">
        <v>4601104020</v>
      </c>
      <c r="C142" s="1" t="s">
        <v>42</v>
      </c>
      <c r="D142" s="1" t="s">
        <v>381</v>
      </c>
      <c r="E142" s="1" t="s">
        <v>26</v>
      </c>
      <c r="F142" s="1" t="s">
        <v>381</v>
      </c>
      <c r="G142" s="1">
        <v>13952359816</v>
      </c>
      <c r="H142" s="8"/>
      <c r="I142" s="1" t="s">
        <v>382</v>
      </c>
      <c r="J142" s="9"/>
      <c r="K142" s="9">
        <v>7</v>
      </c>
      <c r="L142" s="9"/>
      <c r="M142" s="9"/>
      <c r="N142" s="9"/>
      <c r="O142" s="9"/>
      <c r="P142" s="9"/>
      <c r="Q142" s="9"/>
      <c r="R142" s="9"/>
      <c r="S142" s="9"/>
      <c r="T142" s="9"/>
      <c r="AA142" s="1">
        <f t="shared" si="8"/>
        <v>7</v>
      </c>
      <c r="AB142" s="1" t="str">
        <f t="shared" si="7"/>
        <v>U2-7;</v>
      </c>
    </row>
    <row r="143" ht="21" hidden="1" customHeight="1" spans="1:28">
      <c r="A143" s="16">
        <v>43571</v>
      </c>
      <c r="B143" s="1">
        <v>7279714923</v>
      </c>
      <c r="C143" s="1" t="s">
        <v>24</v>
      </c>
      <c r="D143" s="1" t="s">
        <v>25</v>
      </c>
      <c r="E143" s="1" t="s">
        <v>26</v>
      </c>
      <c r="F143" s="1" t="s">
        <v>383</v>
      </c>
      <c r="G143" s="1">
        <v>13801005328</v>
      </c>
      <c r="I143" s="1" t="s">
        <v>384</v>
      </c>
      <c r="K143" s="9">
        <v>2</v>
      </c>
      <c r="AA143" s="1">
        <f t="shared" si="8"/>
        <v>2</v>
      </c>
      <c r="AB143" s="1" t="str">
        <f t="shared" si="7"/>
        <v>U2-2;</v>
      </c>
    </row>
    <row r="144" hidden="1" spans="1:28">
      <c r="A144" s="16">
        <v>43571</v>
      </c>
      <c r="B144" s="1">
        <v>1502529857</v>
      </c>
      <c r="C144" s="1" t="s">
        <v>24</v>
      </c>
      <c r="D144" s="1" t="s">
        <v>353</v>
      </c>
      <c r="E144" s="1" t="s">
        <v>26</v>
      </c>
      <c r="F144" s="1" t="s">
        <v>385</v>
      </c>
      <c r="G144" s="1">
        <v>15394995062</v>
      </c>
      <c r="I144" s="1" t="s">
        <v>386</v>
      </c>
      <c r="R144" s="9">
        <v>1</v>
      </c>
      <c r="AA144" s="1">
        <f t="shared" si="8"/>
        <v>1</v>
      </c>
      <c r="AB144" s="1" t="str">
        <f t="shared" si="7"/>
        <v>U9-1;</v>
      </c>
    </row>
    <row r="145" hidden="1" spans="1:28">
      <c r="A145" s="16">
        <v>43571</v>
      </c>
      <c r="B145" s="1">
        <v>5482249547</v>
      </c>
      <c r="C145" s="1" t="s">
        <v>24</v>
      </c>
      <c r="D145" s="1" t="s">
        <v>25</v>
      </c>
      <c r="E145" s="1" t="s">
        <v>26</v>
      </c>
      <c r="F145" s="1" t="s">
        <v>387</v>
      </c>
      <c r="G145" s="1">
        <v>13804089031</v>
      </c>
      <c r="I145" s="1" t="s">
        <v>388</v>
      </c>
      <c r="K145" s="9">
        <v>1</v>
      </c>
      <c r="S145" s="9">
        <v>1</v>
      </c>
      <c r="AA145" s="1">
        <f t="shared" si="8"/>
        <v>2</v>
      </c>
      <c r="AB145" s="1" t="str">
        <f t="shared" si="7"/>
        <v>U2-1;U10-1;</v>
      </c>
    </row>
    <row r="146" hidden="1" spans="1:28">
      <c r="A146" s="16">
        <v>43571</v>
      </c>
      <c r="B146" s="1">
        <v>6859068743</v>
      </c>
      <c r="C146" s="1" t="s">
        <v>42</v>
      </c>
      <c r="D146" s="1" t="s">
        <v>381</v>
      </c>
      <c r="E146" s="1" t="s">
        <v>26</v>
      </c>
      <c r="F146" s="1" t="s">
        <v>381</v>
      </c>
      <c r="G146" s="1">
        <v>13952359816</v>
      </c>
      <c r="I146" s="1" t="s">
        <v>382</v>
      </c>
      <c r="R146" s="9">
        <v>3</v>
      </c>
      <c r="AA146" s="1">
        <f t="shared" si="8"/>
        <v>3</v>
      </c>
      <c r="AB146" s="1" t="str">
        <f t="shared" si="7"/>
        <v>U9-3;</v>
      </c>
    </row>
    <row r="147" hidden="1" spans="1:28">
      <c r="A147" s="16">
        <v>43571</v>
      </c>
      <c r="B147" s="1">
        <v>4015860934</v>
      </c>
      <c r="C147" s="1" t="s">
        <v>63</v>
      </c>
      <c r="D147" s="1" t="s">
        <v>228</v>
      </c>
      <c r="E147" s="1" t="s">
        <v>26</v>
      </c>
      <c r="F147" s="1" t="s">
        <v>389</v>
      </c>
      <c r="G147" s="1">
        <v>15947209615</v>
      </c>
      <c r="I147" s="1" t="s">
        <v>390</v>
      </c>
      <c r="J147" s="9">
        <v>1</v>
      </c>
      <c r="AA147" s="1">
        <f t="shared" si="8"/>
        <v>1</v>
      </c>
      <c r="AB147" s="1" t="str">
        <f t="shared" si="7"/>
        <v>U1-1;</v>
      </c>
    </row>
    <row r="148" hidden="1" spans="1:28">
      <c r="A148" s="16">
        <v>43571</v>
      </c>
      <c r="B148" s="1">
        <v>4992766475</v>
      </c>
      <c r="C148" s="1" t="s">
        <v>63</v>
      </c>
      <c r="D148" s="1" t="s">
        <v>179</v>
      </c>
      <c r="E148" s="1" t="s">
        <v>26</v>
      </c>
      <c r="F148" s="1" t="s">
        <v>391</v>
      </c>
      <c r="G148" s="1">
        <v>13543660929</v>
      </c>
      <c r="I148" s="1" t="s">
        <v>392</v>
      </c>
      <c r="J148" s="9">
        <v>1</v>
      </c>
      <c r="L148" s="9">
        <v>2</v>
      </c>
      <c r="R148" s="9">
        <v>1</v>
      </c>
      <c r="AA148" s="1">
        <f t="shared" si="8"/>
        <v>4</v>
      </c>
      <c r="AB148" s="1" t="str">
        <f t="shared" si="7"/>
        <v>U1-1;U3-2;U9-1;</v>
      </c>
    </row>
    <row r="149" hidden="1" spans="1:28">
      <c r="A149" s="16">
        <v>43571</v>
      </c>
      <c r="B149" s="1">
        <v>5738025845</v>
      </c>
      <c r="C149" s="7" t="s">
        <v>24</v>
      </c>
      <c r="D149" s="1" t="s">
        <v>60</v>
      </c>
      <c r="E149" s="1" t="s">
        <v>26</v>
      </c>
      <c r="F149" s="1" t="s">
        <v>393</v>
      </c>
      <c r="G149" s="1">
        <v>13977228265</v>
      </c>
      <c r="I149" s="1" t="s">
        <v>394</v>
      </c>
      <c r="L149" s="9">
        <v>1</v>
      </c>
      <c r="AA149" s="1">
        <f t="shared" si="8"/>
        <v>1</v>
      </c>
      <c r="AB149" s="1" t="str">
        <f t="shared" si="7"/>
        <v>U3-1;</v>
      </c>
    </row>
    <row r="150" hidden="1" spans="1:28">
      <c r="A150" s="16">
        <v>43571</v>
      </c>
      <c r="B150" s="1">
        <v>9389601533</v>
      </c>
      <c r="C150" s="1" t="s">
        <v>53</v>
      </c>
      <c r="D150" s="1" t="s">
        <v>54</v>
      </c>
      <c r="E150" s="1" t="s">
        <v>26</v>
      </c>
      <c r="F150" s="1" t="s">
        <v>395</v>
      </c>
      <c r="G150" s="1">
        <v>18903533066</v>
      </c>
      <c r="I150" s="1" t="s">
        <v>396</v>
      </c>
      <c r="K150" s="9">
        <v>2</v>
      </c>
      <c r="Q150" s="9">
        <v>1</v>
      </c>
      <c r="AA150" s="1">
        <f t="shared" si="8"/>
        <v>3</v>
      </c>
      <c r="AB150" s="1" t="str">
        <f t="shared" si="7"/>
        <v>U2-2;U8-1;</v>
      </c>
    </row>
    <row r="151" hidden="1" spans="1:28">
      <c r="A151" s="16">
        <v>43571</v>
      </c>
      <c r="B151" s="1">
        <v>2625906454</v>
      </c>
      <c r="C151" s="1" t="s">
        <v>53</v>
      </c>
      <c r="D151" s="1" t="s">
        <v>54</v>
      </c>
      <c r="E151" s="1" t="s">
        <v>26</v>
      </c>
      <c r="F151" s="1" t="s">
        <v>395</v>
      </c>
      <c r="G151" s="1">
        <v>18903533066</v>
      </c>
      <c r="I151" s="1" t="s">
        <v>396</v>
      </c>
      <c r="V151" s="1" t="s">
        <v>397</v>
      </c>
      <c r="AA151" s="1">
        <f t="shared" si="8"/>
        <v>0</v>
      </c>
      <c r="AB151" s="1" t="str">
        <f t="shared" si="7"/>
        <v>UK10 -1</v>
      </c>
    </row>
    <row r="152" hidden="1" spans="1:28">
      <c r="A152" s="16">
        <v>43572</v>
      </c>
      <c r="B152" s="1">
        <v>2249881587</v>
      </c>
      <c r="C152" s="1" t="s">
        <v>63</v>
      </c>
      <c r="D152" s="1" t="s">
        <v>93</v>
      </c>
      <c r="E152" s="1" t="s">
        <v>26</v>
      </c>
      <c r="F152" s="1" t="s">
        <v>398</v>
      </c>
      <c r="G152" s="1">
        <v>19939480255</v>
      </c>
      <c r="I152" s="1" t="s">
        <v>399</v>
      </c>
      <c r="J152" s="9">
        <v>1</v>
      </c>
      <c r="AA152" s="1">
        <f t="shared" si="8"/>
        <v>1</v>
      </c>
      <c r="AB152" s="1" t="str">
        <f t="shared" si="7"/>
        <v>U1-1;</v>
      </c>
    </row>
    <row r="153" hidden="1" spans="1:28">
      <c r="A153" s="16">
        <v>43572</v>
      </c>
      <c r="B153" s="1">
        <v>5756570549</v>
      </c>
      <c r="C153" s="1" t="s">
        <v>24</v>
      </c>
      <c r="D153" s="1" t="s">
        <v>334</v>
      </c>
      <c r="E153" s="1" t="s">
        <v>37</v>
      </c>
      <c r="F153" s="1" t="s">
        <v>400</v>
      </c>
      <c r="G153" s="1">
        <v>13794400047</v>
      </c>
      <c r="I153" s="1" t="s">
        <v>401</v>
      </c>
      <c r="V153" s="1" t="s">
        <v>397</v>
      </c>
      <c r="AA153" s="1">
        <f t="shared" si="8"/>
        <v>0</v>
      </c>
      <c r="AB153" s="1" t="str">
        <f t="shared" si="7"/>
        <v>UK10 -1</v>
      </c>
    </row>
    <row r="154" hidden="1" spans="1:28">
      <c r="A154" s="16">
        <v>43572</v>
      </c>
      <c r="B154" s="1">
        <v>5954052603</v>
      </c>
      <c r="C154" s="1" t="s">
        <v>63</v>
      </c>
      <c r="D154" s="1" t="s">
        <v>359</v>
      </c>
      <c r="E154" s="1" t="s">
        <v>26</v>
      </c>
      <c r="F154" s="1" t="s">
        <v>402</v>
      </c>
      <c r="G154" s="1">
        <v>13697960257</v>
      </c>
      <c r="I154" s="1" t="s">
        <v>403</v>
      </c>
      <c r="J154" s="9">
        <v>10</v>
      </c>
      <c r="K154" s="9">
        <v>10</v>
      </c>
      <c r="L154" s="9">
        <v>6</v>
      </c>
      <c r="M154" s="9">
        <v>6</v>
      </c>
      <c r="N154" s="9">
        <v>3</v>
      </c>
      <c r="P154" s="9">
        <v>2</v>
      </c>
      <c r="Q154" s="9">
        <v>2</v>
      </c>
      <c r="R154" s="9">
        <v>3</v>
      </c>
      <c r="S154" s="9">
        <v>2</v>
      </c>
      <c r="AA154" s="1">
        <f t="shared" si="8"/>
        <v>44</v>
      </c>
      <c r="AB154" s="1" t="str">
        <f t="shared" si="7"/>
        <v>U1-10;U2-10;U3-6;U4-6;U6-3;U7-2;U8-2;U9-3;U10-2;</v>
      </c>
    </row>
    <row r="155" hidden="1" spans="1:28">
      <c r="A155" s="16">
        <v>43572</v>
      </c>
      <c r="B155" s="1">
        <v>9069863735</v>
      </c>
      <c r="C155" s="1" t="s">
        <v>24</v>
      </c>
      <c r="D155" s="1" t="s">
        <v>362</v>
      </c>
      <c r="E155" s="1" t="s">
        <v>26</v>
      </c>
      <c r="F155" s="1" t="s">
        <v>404</v>
      </c>
      <c r="G155" s="1">
        <v>13106256825</v>
      </c>
      <c r="I155" s="1" t="s">
        <v>405</v>
      </c>
      <c r="Q155" s="9">
        <v>2</v>
      </c>
      <c r="AA155" s="1">
        <f t="shared" si="8"/>
        <v>2</v>
      </c>
      <c r="AB155" s="1" t="str">
        <f t="shared" ref="AB155:AB157" si="9">IF(J156&gt;0,"U1-"&amp;J156&amp;";","")&amp;IF(K156&gt;0,"U2-"&amp;K156&amp;";","")&amp;IF(L156&gt;0,"U3-"&amp;L156&amp;";","")&amp;IF(M156&gt;0,"U4-"&amp;M156&amp;";","")&amp;IF(N156&gt;0,"U6-"&amp;N156&amp;";","")&amp;IF(P156&gt;0,"U7-"&amp;P156&amp;";","")&amp;IF(Q156&gt;0,"U8-"&amp;Q156&amp;";","")&amp;IF(R156&gt;0,"U9-"&amp;R156&amp;";","")&amp;IF(S156&gt;0,"U10-"&amp;S156&amp;";","")&amp;V155</f>
        <v>U9-1;</v>
      </c>
    </row>
    <row r="156" hidden="1" spans="1:28">
      <c r="A156" s="16">
        <v>43572</v>
      </c>
      <c r="B156" s="1">
        <v>4362305394</v>
      </c>
      <c r="C156" s="1" t="s">
        <v>63</v>
      </c>
      <c r="D156" s="1" t="s">
        <v>179</v>
      </c>
      <c r="E156" s="1" t="s">
        <v>26</v>
      </c>
      <c r="F156" s="1" t="s">
        <v>406</v>
      </c>
      <c r="G156" s="1">
        <v>13417655008</v>
      </c>
      <c r="I156" s="1" t="s">
        <v>407</v>
      </c>
      <c r="R156" s="9">
        <v>1</v>
      </c>
      <c r="AA156" s="1">
        <f t="shared" si="8"/>
        <v>1</v>
      </c>
      <c r="AB156" s="1" t="str">
        <f t="shared" si="9"/>
        <v>U2-2;U9-4;</v>
      </c>
    </row>
    <row r="157" hidden="1" spans="1:28">
      <c r="A157" s="16">
        <v>43572</v>
      </c>
      <c r="B157" s="1">
        <v>8166285661</v>
      </c>
      <c r="C157" s="1" t="s">
        <v>63</v>
      </c>
      <c r="D157" s="1" t="s">
        <v>408</v>
      </c>
      <c r="E157" s="1" t="s">
        <v>26</v>
      </c>
      <c r="F157" s="1" t="s">
        <v>314</v>
      </c>
      <c r="G157" s="1">
        <v>13605356612</v>
      </c>
      <c r="I157" s="1" t="s">
        <v>315</v>
      </c>
      <c r="K157" s="9">
        <v>2</v>
      </c>
      <c r="R157" s="9">
        <v>4</v>
      </c>
      <c r="AA157" s="1">
        <f t="shared" si="8"/>
        <v>6</v>
      </c>
      <c r="AB157" s="1" t="str">
        <f t="shared" si="9"/>
        <v>U1-5;U2-5;U6-2;</v>
      </c>
    </row>
    <row r="158" hidden="1" spans="1:28">
      <c r="A158" s="16">
        <v>43573</v>
      </c>
      <c r="B158" s="1">
        <v>1230508918</v>
      </c>
      <c r="C158" s="1" t="s">
        <v>24</v>
      </c>
      <c r="D158" s="1" t="s">
        <v>49</v>
      </c>
      <c r="E158" s="1" t="s">
        <v>26</v>
      </c>
      <c r="F158" s="1" t="s">
        <v>49</v>
      </c>
      <c r="G158" s="1">
        <v>15816135065</v>
      </c>
      <c r="I158" s="1" t="s">
        <v>409</v>
      </c>
      <c r="J158" s="9">
        <v>5</v>
      </c>
      <c r="K158" s="9">
        <v>5</v>
      </c>
      <c r="N158" s="9">
        <v>2</v>
      </c>
      <c r="AA158" s="1">
        <f t="shared" si="8"/>
        <v>12</v>
      </c>
      <c r="AB158" s="1" t="str">
        <f t="shared" ref="AB158:AB177" si="10">IF(J158&gt;0,"U1-"&amp;J158&amp;";","")&amp;IF(K158&gt;0,"U2-"&amp;K158&amp;";","")&amp;IF(L158&gt;0,"U3-"&amp;L158&amp;";","")&amp;IF(M158&gt;0,"U4-"&amp;M158&amp;";","")&amp;IF(N158&gt;0,"U6-"&amp;N158&amp;";","")&amp;IF(P158&gt;0,"U7-"&amp;P158&amp;";","")&amp;IF(Q158&gt;0,"U8-"&amp;Q158&amp;";","")&amp;IF(R158&gt;0,"U9-"&amp;R158&amp;";","")&amp;IF(S158&gt;0,"U10-"&amp;S158&amp;";","")&amp;V158</f>
        <v>U1-5;U2-5;U6-2;</v>
      </c>
    </row>
    <row r="159" hidden="1" spans="1:28">
      <c r="A159" s="16">
        <v>43573</v>
      </c>
      <c r="B159" s="1">
        <v>3919951097</v>
      </c>
      <c r="C159" s="1" t="s">
        <v>63</v>
      </c>
      <c r="D159" s="1" t="s">
        <v>410</v>
      </c>
      <c r="E159" s="1" t="s">
        <v>26</v>
      </c>
      <c r="F159" s="1" t="s">
        <v>411</v>
      </c>
      <c r="G159" s="1">
        <v>15618268200</v>
      </c>
      <c r="I159" s="1" t="s">
        <v>412</v>
      </c>
      <c r="V159" s="1" t="s">
        <v>413</v>
      </c>
      <c r="AA159" s="1">
        <f t="shared" si="8"/>
        <v>0</v>
      </c>
      <c r="AB159" s="1" t="str">
        <f t="shared" si="10"/>
        <v>UK7.5 -1 </v>
      </c>
    </row>
    <row r="160" hidden="1" spans="1:28">
      <c r="A160" s="16">
        <v>43573</v>
      </c>
      <c r="B160" s="1">
        <v>1788337192</v>
      </c>
      <c r="C160" s="1" t="s">
        <v>24</v>
      </c>
      <c r="D160" s="1" t="s">
        <v>334</v>
      </c>
      <c r="E160" s="1" t="s">
        <v>26</v>
      </c>
      <c r="F160" s="1" t="s">
        <v>414</v>
      </c>
      <c r="G160" s="1">
        <v>13632369030</v>
      </c>
      <c r="I160" s="1" t="s">
        <v>337</v>
      </c>
      <c r="J160" s="9">
        <v>2</v>
      </c>
      <c r="AA160" s="1">
        <f t="shared" si="8"/>
        <v>2</v>
      </c>
      <c r="AB160" s="1" t="str">
        <f t="shared" si="10"/>
        <v>U1-2;</v>
      </c>
    </row>
    <row r="161" hidden="1" spans="1:28">
      <c r="A161" s="16">
        <v>43573</v>
      </c>
      <c r="B161" s="1">
        <v>5207191365</v>
      </c>
      <c r="C161" s="1" t="s">
        <v>24</v>
      </c>
      <c r="D161" s="1" t="s">
        <v>334</v>
      </c>
      <c r="E161" s="1" t="s">
        <v>26</v>
      </c>
      <c r="F161" s="1" t="s">
        <v>414</v>
      </c>
      <c r="G161" s="1">
        <v>13632369030</v>
      </c>
      <c r="I161" s="1" t="s">
        <v>337</v>
      </c>
      <c r="J161" s="9">
        <v>3</v>
      </c>
      <c r="AA161" s="1">
        <f t="shared" si="8"/>
        <v>3</v>
      </c>
      <c r="AB161" s="1" t="str">
        <f t="shared" si="10"/>
        <v>U1-3;</v>
      </c>
    </row>
    <row r="162" hidden="1" spans="1:28">
      <c r="A162" s="16">
        <v>43573</v>
      </c>
      <c r="B162" s="1">
        <v>4409430556</v>
      </c>
      <c r="C162" s="1" t="s">
        <v>63</v>
      </c>
      <c r="D162" s="1" t="s">
        <v>93</v>
      </c>
      <c r="E162" s="1" t="s">
        <v>26</v>
      </c>
      <c r="F162" s="1" t="s">
        <v>415</v>
      </c>
      <c r="G162" s="1">
        <v>13613828031</v>
      </c>
      <c r="I162" s="1" t="s">
        <v>416</v>
      </c>
      <c r="J162" s="9">
        <v>6</v>
      </c>
      <c r="K162" s="9">
        <v>3</v>
      </c>
      <c r="L162" s="9">
        <v>3</v>
      </c>
      <c r="M162" s="9">
        <v>3</v>
      </c>
      <c r="P162" s="9">
        <v>1</v>
      </c>
      <c r="AA162" s="1">
        <f t="shared" si="8"/>
        <v>16</v>
      </c>
      <c r="AB162" s="1" t="str">
        <f t="shared" si="10"/>
        <v>U1-6;U2-3;U3-3;U4-3;U7-1;</v>
      </c>
    </row>
    <row r="163" hidden="1" spans="1:28">
      <c r="A163" s="16">
        <v>43573</v>
      </c>
      <c r="B163" s="1">
        <v>2968734430</v>
      </c>
      <c r="C163" s="1" t="s">
        <v>53</v>
      </c>
      <c r="D163" s="1" t="s">
        <v>54</v>
      </c>
      <c r="E163" s="1" t="s">
        <v>26</v>
      </c>
      <c r="F163" s="1" t="s">
        <v>417</v>
      </c>
      <c r="G163" s="1">
        <v>13826465284</v>
      </c>
      <c r="I163" s="1" t="s">
        <v>418</v>
      </c>
      <c r="J163" s="9">
        <v>1</v>
      </c>
      <c r="K163" s="9">
        <v>1</v>
      </c>
      <c r="AA163" s="1">
        <f t="shared" si="8"/>
        <v>2</v>
      </c>
      <c r="AB163" s="1" t="str">
        <f t="shared" si="10"/>
        <v>U1-1;U2-1;</v>
      </c>
    </row>
    <row r="164" hidden="1" spans="1:28">
      <c r="A164" s="16">
        <v>43573</v>
      </c>
      <c r="B164" s="1">
        <v>9130258908</v>
      </c>
      <c r="C164" s="1" t="s">
        <v>53</v>
      </c>
      <c r="D164" s="1" t="s">
        <v>54</v>
      </c>
      <c r="E164" s="1" t="s">
        <v>26</v>
      </c>
      <c r="F164" s="1" t="s">
        <v>419</v>
      </c>
      <c r="G164" s="1">
        <v>18521300984</v>
      </c>
      <c r="I164" s="1" t="s">
        <v>420</v>
      </c>
      <c r="K164" s="9">
        <v>2</v>
      </c>
      <c r="AA164" s="1">
        <f t="shared" si="8"/>
        <v>2</v>
      </c>
      <c r="AB164" s="1" t="str">
        <f t="shared" si="10"/>
        <v>U2-2;</v>
      </c>
    </row>
    <row r="165" hidden="1" spans="1:28">
      <c r="A165" s="16">
        <v>43573</v>
      </c>
      <c r="B165" s="1">
        <v>5535014046</v>
      </c>
      <c r="C165" s="1" t="s">
        <v>53</v>
      </c>
      <c r="D165" s="1" t="s">
        <v>54</v>
      </c>
      <c r="E165" s="1" t="s">
        <v>37</v>
      </c>
      <c r="F165" s="1" t="s">
        <v>421</v>
      </c>
      <c r="G165" s="1">
        <v>18033407517</v>
      </c>
      <c r="I165" s="1" t="s">
        <v>422</v>
      </c>
      <c r="J165" s="9">
        <v>4</v>
      </c>
      <c r="K165" s="9">
        <v>5</v>
      </c>
      <c r="S165" s="9">
        <v>1</v>
      </c>
      <c r="AA165" s="1">
        <f t="shared" si="8"/>
        <v>10</v>
      </c>
      <c r="AB165" s="1" t="str">
        <f t="shared" si="10"/>
        <v>U1-4;U2-5;U10-1;</v>
      </c>
    </row>
    <row r="166" hidden="1" spans="1:28">
      <c r="A166" s="16">
        <v>43573</v>
      </c>
      <c r="B166" s="1">
        <v>5672071471</v>
      </c>
      <c r="C166" s="1" t="s">
        <v>24</v>
      </c>
      <c r="D166" s="1" t="s">
        <v>198</v>
      </c>
      <c r="E166" s="1" t="s">
        <v>37</v>
      </c>
      <c r="F166" s="1" t="s">
        <v>423</v>
      </c>
      <c r="G166" s="1">
        <v>13382451910</v>
      </c>
      <c r="H166" s="8">
        <v>2.1040219520407e+17</v>
      </c>
      <c r="I166" s="1" t="s">
        <v>424</v>
      </c>
      <c r="V166" s="1" t="s">
        <v>425</v>
      </c>
      <c r="AA166" s="1">
        <f t="shared" si="8"/>
        <v>0</v>
      </c>
      <c r="AB166" s="1" t="str">
        <f t="shared" si="10"/>
        <v>1.7m×1m×5cm -1</v>
      </c>
    </row>
    <row r="167" hidden="1" spans="1:28">
      <c r="A167" s="16">
        <v>43573</v>
      </c>
      <c r="B167" s="1">
        <v>4975354191</v>
      </c>
      <c r="C167" s="1" t="s">
        <v>63</v>
      </c>
      <c r="D167" s="1" t="s">
        <v>141</v>
      </c>
      <c r="E167" s="1" t="s">
        <v>26</v>
      </c>
      <c r="F167" s="1" t="s">
        <v>141</v>
      </c>
      <c r="G167" s="1">
        <v>13177777058</v>
      </c>
      <c r="I167" s="1" t="s">
        <v>147</v>
      </c>
      <c r="J167" s="9">
        <v>5</v>
      </c>
      <c r="Q167" s="9">
        <v>1</v>
      </c>
      <c r="AA167" s="1">
        <f t="shared" si="8"/>
        <v>6</v>
      </c>
      <c r="AB167" s="1" t="str">
        <f t="shared" si="10"/>
        <v>U1-5;U8-1;</v>
      </c>
    </row>
    <row r="168" hidden="1" spans="1:28">
      <c r="A168" s="16">
        <v>43573</v>
      </c>
      <c r="B168" s="1">
        <v>9430297658</v>
      </c>
      <c r="C168" s="1" t="s">
        <v>24</v>
      </c>
      <c r="D168" s="1" t="s">
        <v>318</v>
      </c>
      <c r="E168" s="1" t="s">
        <v>37</v>
      </c>
      <c r="F168" s="1" t="s">
        <v>426</v>
      </c>
      <c r="G168" s="1">
        <v>13781905678</v>
      </c>
      <c r="H168" s="8">
        <v>4.10727198612067e+17</v>
      </c>
      <c r="I168" s="1" t="s">
        <v>427</v>
      </c>
      <c r="V168" s="1" t="s">
        <v>428</v>
      </c>
      <c r="AA168" s="1">
        <f t="shared" si="8"/>
        <v>0</v>
      </c>
      <c r="AB168" s="1" t="str">
        <f t="shared" si="10"/>
        <v>90m×1.8m×5cm -1</v>
      </c>
    </row>
    <row r="169" hidden="1" spans="1:28">
      <c r="A169" s="16">
        <v>43573</v>
      </c>
      <c r="B169" s="1">
        <v>8507705092</v>
      </c>
      <c r="C169" s="1" t="s">
        <v>63</v>
      </c>
      <c r="D169" s="1" t="s">
        <v>93</v>
      </c>
      <c r="E169" s="1" t="s">
        <v>26</v>
      </c>
      <c r="F169" s="1" t="s">
        <v>415</v>
      </c>
      <c r="G169" s="1">
        <v>13613828031</v>
      </c>
      <c r="I169" s="1" t="s">
        <v>416</v>
      </c>
      <c r="Q169" s="9">
        <v>4</v>
      </c>
      <c r="AA169" s="1">
        <f t="shared" si="8"/>
        <v>4</v>
      </c>
      <c r="AB169" s="1" t="str">
        <f t="shared" si="10"/>
        <v>U8-4;</v>
      </c>
    </row>
    <row r="170" hidden="1" spans="1:28">
      <c r="A170" s="16">
        <v>43573</v>
      </c>
      <c r="B170" s="1">
        <v>4969727383</v>
      </c>
      <c r="C170" s="1" t="s">
        <v>24</v>
      </c>
      <c r="D170" s="1" t="s">
        <v>89</v>
      </c>
      <c r="E170" s="1" t="s">
        <v>26</v>
      </c>
      <c r="F170" s="1" t="s">
        <v>429</v>
      </c>
      <c r="G170" s="1">
        <v>13415227597</v>
      </c>
      <c r="I170" s="1" t="s">
        <v>430</v>
      </c>
      <c r="J170" s="9">
        <v>1</v>
      </c>
      <c r="AA170" s="1">
        <f t="shared" si="8"/>
        <v>1</v>
      </c>
      <c r="AB170" s="1" t="str">
        <f t="shared" si="10"/>
        <v>U1-1;</v>
      </c>
    </row>
    <row r="171" hidden="1" spans="1:28">
      <c r="A171" s="16">
        <v>43573</v>
      </c>
      <c r="B171" s="1">
        <v>7699607355</v>
      </c>
      <c r="C171" s="1" t="s">
        <v>63</v>
      </c>
      <c r="D171" s="1" t="s">
        <v>64</v>
      </c>
      <c r="E171" s="1" t="s">
        <v>26</v>
      </c>
      <c r="F171" s="1" t="s">
        <v>431</v>
      </c>
      <c r="G171" s="1">
        <v>18778731941</v>
      </c>
      <c r="I171" s="1" t="s">
        <v>432</v>
      </c>
      <c r="Q171" s="9">
        <v>2</v>
      </c>
      <c r="AA171" s="1">
        <f t="shared" si="8"/>
        <v>2</v>
      </c>
      <c r="AB171" s="1" t="str">
        <f t="shared" si="10"/>
        <v>U8-2;</v>
      </c>
    </row>
    <row r="172" s="3" customFormat="1" hidden="1" spans="1:28">
      <c r="A172" s="31">
        <v>43573</v>
      </c>
      <c r="C172" s="3" t="s">
        <v>63</v>
      </c>
      <c r="D172" s="3" t="s">
        <v>433</v>
      </c>
      <c r="E172" s="3" t="s">
        <v>26</v>
      </c>
      <c r="F172" s="32" t="s">
        <v>434</v>
      </c>
      <c r="G172" s="3">
        <v>18368689229</v>
      </c>
      <c r="H172" s="33"/>
      <c r="I172" s="32" t="s">
        <v>435</v>
      </c>
      <c r="J172" s="38">
        <v>1</v>
      </c>
      <c r="K172" s="38"/>
      <c r="L172" s="38"/>
      <c r="M172" s="38"/>
      <c r="N172" s="38"/>
      <c r="O172" s="38"/>
      <c r="P172" s="38"/>
      <c r="Q172" s="38"/>
      <c r="R172" s="38"/>
      <c r="S172" s="38"/>
      <c r="T172" s="38"/>
      <c r="V172" s="3" t="s">
        <v>201</v>
      </c>
      <c r="AA172" s="3">
        <f t="shared" si="8"/>
        <v>1</v>
      </c>
      <c r="AB172" s="3" t="str">
        <f t="shared" si="10"/>
        <v>U1-1;UQ5-1</v>
      </c>
    </row>
    <row r="173" hidden="1" spans="1:28">
      <c r="A173" s="16">
        <v>43574</v>
      </c>
      <c r="B173" s="1">
        <v>8265170918</v>
      </c>
      <c r="C173" s="1" t="s">
        <v>24</v>
      </c>
      <c r="D173" s="1" t="s">
        <v>198</v>
      </c>
      <c r="E173" s="1" t="s">
        <v>26</v>
      </c>
      <c r="F173" s="1" t="s">
        <v>436</v>
      </c>
      <c r="G173" s="1">
        <v>18924627446</v>
      </c>
      <c r="I173" s="1" t="s">
        <v>437</v>
      </c>
      <c r="J173" s="9">
        <v>1</v>
      </c>
      <c r="AA173" s="1">
        <f t="shared" si="8"/>
        <v>1</v>
      </c>
      <c r="AB173" s="1" t="str">
        <f t="shared" si="10"/>
        <v>U1-1;</v>
      </c>
    </row>
    <row r="174" hidden="1" spans="1:28">
      <c r="A174" s="16">
        <v>43574</v>
      </c>
      <c r="B174" s="1">
        <v>7952887139</v>
      </c>
      <c r="C174" s="1" t="s">
        <v>63</v>
      </c>
      <c r="D174" s="1" t="s">
        <v>179</v>
      </c>
      <c r="E174" s="1" t="s">
        <v>26</v>
      </c>
      <c r="F174" s="1" t="s">
        <v>438</v>
      </c>
      <c r="G174" s="1">
        <v>18023866345</v>
      </c>
      <c r="I174" s="1" t="s">
        <v>439</v>
      </c>
      <c r="P174" s="9">
        <v>1</v>
      </c>
      <c r="AA174" s="1">
        <f t="shared" si="8"/>
        <v>1</v>
      </c>
      <c r="AB174" s="1" t="str">
        <f t="shared" si="10"/>
        <v>U7-1;</v>
      </c>
    </row>
    <row r="175" hidden="1" spans="1:28">
      <c r="A175" s="16">
        <v>43574</v>
      </c>
      <c r="B175" s="1">
        <v>8585360829</v>
      </c>
      <c r="C175" s="1" t="s">
        <v>53</v>
      </c>
      <c r="D175" s="1" t="s">
        <v>54</v>
      </c>
      <c r="E175" s="1" t="s">
        <v>440</v>
      </c>
      <c r="F175" s="1" t="s">
        <v>441</v>
      </c>
      <c r="G175" s="1">
        <v>18033407517</v>
      </c>
      <c r="I175" s="1" t="s">
        <v>442</v>
      </c>
      <c r="K175" s="9">
        <v>2</v>
      </c>
      <c r="AA175" s="1">
        <f t="shared" ref="AA175:AA194" si="11">SUM(J175:S175)</f>
        <v>2</v>
      </c>
      <c r="AB175" s="1" t="str">
        <f t="shared" si="10"/>
        <v>U2-2;</v>
      </c>
    </row>
    <row r="176" hidden="1" spans="1:28">
      <c r="A176" s="16">
        <v>43574</v>
      </c>
      <c r="B176" s="1">
        <v>7258191822</v>
      </c>
      <c r="C176" s="1" t="s">
        <v>63</v>
      </c>
      <c r="D176" s="1" t="s">
        <v>84</v>
      </c>
      <c r="E176" s="1" t="s">
        <v>26</v>
      </c>
      <c r="F176" s="1" t="s">
        <v>443</v>
      </c>
      <c r="G176" s="1">
        <v>13834375859</v>
      </c>
      <c r="I176" s="1" t="s">
        <v>122</v>
      </c>
      <c r="K176" s="9">
        <v>2</v>
      </c>
      <c r="AA176" s="1">
        <f t="shared" si="11"/>
        <v>2</v>
      </c>
      <c r="AB176" s="1" t="str">
        <f t="shared" si="10"/>
        <v>U2-2;</v>
      </c>
    </row>
    <row r="177" hidden="1" spans="1:28">
      <c r="A177" s="16">
        <v>43574</v>
      </c>
      <c r="B177" s="1">
        <v>8838132916</v>
      </c>
      <c r="C177" s="1" t="s">
        <v>63</v>
      </c>
      <c r="D177" s="1" t="s">
        <v>93</v>
      </c>
      <c r="E177" s="1" t="s">
        <v>26</v>
      </c>
      <c r="F177" s="1" t="s">
        <v>444</v>
      </c>
      <c r="G177" s="1">
        <v>18738809963</v>
      </c>
      <c r="I177" s="1" t="s">
        <v>445</v>
      </c>
      <c r="J177" s="9">
        <v>1</v>
      </c>
      <c r="AA177" s="1">
        <f t="shared" si="11"/>
        <v>1</v>
      </c>
      <c r="AB177" s="1" t="str">
        <f t="shared" si="10"/>
        <v>U1-1;</v>
      </c>
    </row>
    <row r="178" s="4" customFormat="1" hidden="1" spans="1:28">
      <c r="A178" s="34">
        <v>43574</v>
      </c>
      <c r="B178" s="35" t="s">
        <v>446</v>
      </c>
      <c r="C178" s="4" t="s">
        <v>42</v>
      </c>
      <c r="D178" s="4" t="s">
        <v>225</v>
      </c>
      <c r="E178" s="4" t="s">
        <v>26</v>
      </c>
      <c r="F178" s="4" t="s">
        <v>225</v>
      </c>
      <c r="G178" s="4">
        <v>15347107729</v>
      </c>
      <c r="H178" s="36"/>
      <c r="I178" s="4" t="s">
        <v>226</v>
      </c>
      <c r="J178" s="39"/>
      <c r="K178" s="39"/>
      <c r="L178" s="39"/>
      <c r="M178" s="39"/>
      <c r="N178" s="39"/>
      <c r="O178" s="39"/>
      <c r="P178" s="39"/>
      <c r="Q178" s="39"/>
      <c r="R178" s="39"/>
      <c r="S178" s="39"/>
      <c r="T178" s="39"/>
      <c r="AA178" s="1">
        <f t="shared" si="11"/>
        <v>0</v>
      </c>
      <c r="AB178" s="1" t="str">
        <f t="shared" ref="AB178:AB217" si="12">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hidden="1" spans="1:28">
      <c r="A179" s="34">
        <v>43574</v>
      </c>
      <c r="B179" s="35" t="s">
        <v>447</v>
      </c>
      <c r="C179" s="4" t="s">
        <v>29</v>
      </c>
      <c r="D179" s="4" t="s">
        <v>448</v>
      </c>
      <c r="E179" s="4" t="s">
        <v>26</v>
      </c>
      <c r="F179" s="4" t="s">
        <v>448</v>
      </c>
      <c r="G179" s="4">
        <v>13945497375</v>
      </c>
      <c r="H179" s="37"/>
      <c r="I179" s="4" t="s">
        <v>449</v>
      </c>
      <c r="J179" s="39"/>
      <c r="K179" s="39"/>
      <c r="L179" s="39"/>
      <c r="M179" s="39"/>
      <c r="N179" s="39"/>
      <c r="O179" s="39"/>
      <c r="P179" s="39"/>
      <c r="Q179" s="39"/>
      <c r="R179" s="39"/>
      <c r="S179" s="39"/>
      <c r="T179" s="39"/>
      <c r="AA179" s="1">
        <f t="shared" si="11"/>
        <v>0</v>
      </c>
      <c r="AB179" s="1" t="str">
        <f t="shared" si="12"/>
        <v/>
      </c>
    </row>
    <row r="180" s="4" customFormat="1" hidden="1" spans="1:28">
      <c r="A180" s="34">
        <v>43574</v>
      </c>
      <c r="B180" s="35" t="s">
        <v>450</v>
      </c>
      <c r="C180" s="4" t="s">
        <v>24</v>
      </c>
      <c r="D180" s="4" t="s">
        <v>60</v>
      </c>
      <c r="E180" s="4" t="s">
        <v>26</v>
      </c>
      <c r="F180" s="4" t="s">
        <v>60</v>
      </c>
      <c r="G180" s="4">
        <v>13599991255</v>
      </c>
      <c r="H180" s="37"/>
      <c r="I180" s="4" t="s">
        <v>165</v>
      </c>
      <c r="J180" s="39"/>
      <c r="K180" s="39"/>
      <c r="L180" s="39"/>
      <c r="M180" s="39"/>
      <c r="N180" s="39"/>
      <c r="O180" s="39"/>
      <c r="P180" s="39"/>
      <c r="Q180" s="39"/>
      <c r="R180" s="39"/>
      <c r="S180" s="39"/>
      <c r="T180" s="39"/>
      <c r="AA180" s="1">
        <f t="shared" si="11"/>
        <v>0</v>
      </c>
      <c r="AB180" s="1" t="str">
        <f t="shared" si="12"/>
        <v/>
      </c>
    </row>
    <row r="181" s="4" customFormat="1" hidden="1" spans="1:28">
      <c r="A181" s="34">
        <v>43574</v>
      </c>
      <c r="B181" s="35" t="s">
        <v>451</v>
      </c>
      <c r="C181" s="4" t="s">
        <v>42</v>
      </c>
      <c r="D181" s="4" t="s">
        <v>452</v>
      </c>
      <c r="E181" s="4" t="s">
        <v>26</v>
      </c>
      <c r="F181" s="4" t="s">
        <v>452</v>
      </c>
      <c r="G181" s="4">
        <v>18954112150</v>
      </c>
      <c r="H181" s="37"/>
      <c r="I181" s="4" t="s">
        <v>453</v>
      </c>
      <c r="J181" s="39"/>
      <c r="K181" s="39"/>
      <c r="L181" s="39"/>
      <c r="M181" s="39"/>
      <c r="N181" s="39"/>
      <c r="O181" s="39"/>
      <c r="P181" s="39"/>
      <c r="Q181" s="39"/>
      <c r="R181" s="39"/>
      <c r="S181" s="39"/>
      <c r="T181" s="39"/>
      <c r="AA181" s="1">
        <f t="shared" si="11"/>
        <v>0</v>
      </c>
      <c r="AB181" s="1" t="str">
        <f t="shared" si="12"/>
        <v/>
      </c>
    </row>
    <row r="182" s="4" customFormat="1" hidden="1" spans="1:28">
      <c r="A182" s="34">
        <v>43574</v>
      </c>
      <c r="B182" s="35" t="s">
        <v>446</v>
      </c>
      <c r="C182" s="4" t="s">
        <v>63</v>
      </c>
      <c r="D182" s="4" t="s">
        <v>141</v>
      </c>
      <c r="E182" s="4" t="s">
        <v>26</v>
      </c>
      <c r="F182" s="4" t="s">
        <v>141</v>
      </c>
      <c r="G182" s="4">
        <v>13177777058</v>
      </c>
      <c r="H182" s="37"/>
      <c r="I182" s="4" t="s">
        <v>147</v>
      </c>
      <c r="J182" s="39"/>
      <c r="K182" s="39"/>
      <c r="L182" s="39"/>
      <c r="M182" s="39"/>
      <c r="N182" s="39"/>
      <c r="O182" s="39"/>
      <c r="P182" s="39"/>
      <c r="Q182" s="39"/>
      <c r="R182" s="39"/>
      <c r="S182" s="39"/>
      <c r="T182" s="39"/>
      <c r="AA182" s="1">
        <f t="shared" si="11"/>
        <v>0</v>
      </c>
      <c r="AB182" s="1" t="str">
        <f t="shared" si="12"/>
        <v/>
      </c>
    </row>
    <row r="183" s="4" customFormat="1" hidden="1" spans="1:28">
      <c r="A183" s="34">
        <v>43574</v>
      </c>
      <c r="B183" s="35" t="s">
        <v>454</v>
      </c>
      <c r="C183" s="4" t="s">
        <v>24</v>
      </c>
      <c r="D183" s="4" t="s">
        <v>318</v>
      </c>
      <c r="E183" s="4" t="s">
        <v>26</v>
      </c>
      <c r="F183" s="4" t="s">
        <v>455</v>
      </c>
      <c r="G183" s="4">
        <v>18622225953</v>
      </c>
      <c r="H183" s="37"/>
      <c r="I183" s="4" t="s">
        <v>456</v>
      </c>
      <c r="J183" s="39"/>
      <c r="K183" s="39"/>
      <c r="L183" s="39"/>
      <c r="M183" s="39"/>
      <c r="N183" s="39"/>
      <c r="O183" s="39"/>
      <c r="P183" s="39"/>
      <c r="Q183" s="39"/>
      <c r="R183" s="39"/>
      <c r="S183" s="39"/>
      <c r="T183" s="39"/>
      <c r="AA183" s="1">
        <f t="shared" si="11"/>
        <v>0</v>
      </c>
      <c r="AB183" s="1" t="str">
        <f t="shared" si="12"/>
        <v/>
      </c>
    </row>
    <row r="184" s="4" customFormat="1" hidden="1" spans="1:28">
      <c r="A184" s="34">
        <v>43574</v>
      </c>
      <c r="B184" s="35" t="s">
        <v>457</v>
      </c>
      <c r="C184" s="4" t="s">
        <v>24</v>
      </c>
      <c r="D184" s="4" t="s">
        <v>182</v>
      </c>
      <c r="E184" s="4" t="s">
        <v>26</v>
      </c>
      <c r="F184" s="4" t="s">
        <v>182</v>
      </c>
      <c r="G184" s="4">
        <v>18851459259</v>
      </c>
      <c r="H184" s="37"/>
      <c r="I184" s="4" t="s">
        <v>307</v>
      </c>
      <c r="J184" s="39"/>
      <c r="K184" s="39"/>
      <c r="L184" s="39"/>
      <c r="M184" s="39"/>
      <c r="N184" s="39"/>
      <c r="O184" s="39"/>
      <c r="P184" s="39"/>
      <c r="Q184" s="39"/>
      <c r="R184" s="39"/>
      <c r="S184" s="39"/>
      <c r="T184" s="39"/>
      <c r="AA184" s="1">
        <f t="shared" si="11"/>
        <v>0</v>
      </c>
      <c r="AB184" s="1" t="str">
        <f t="shared" si="12"/>
        <v/>
      </c>
    </row>
    <row r="185" hidden="1" spans="1:28">
      <c r="A185" s="16">
        <v>43574</v>
      </c>
      <c r="B185" s="1">
        <v>4985574222</v>
      </c>
      <c r="C185" s="1" t="s">
        <v>24</v>
      </c>
      <c r="D185" s="1" t="s">
        <v>288</v>
      </c>
      <c r="E185" s="1" t="s">
        <v>26</v>
      </c>
      <c r="F185" s="1" t="s">
        <v>288</v>
      </c>
      <c r="G185" s="1">
        <v>13996115237</v>
      </c>
      <c r="H185" s="37"/>
      <c r="I185" s="1" t="s">
        <v>289</v>
      </c>
      <c r="J185" s="9">
        <v>6</v>
      </c>
      <c r="K185" s="9">
        <v>6</v>
      </c>
      <c r="N185" s="9">
        <v>3</v>
      </c>
      <c r="R185" s="9">
        <v>2</v>
      </c>
      <c r="AA185" s="1">
        <f t="shared" si="11"/>
        <v>17</v>
      </c>
      <c r="AB185" s="1" t="str">
        <f t="shared" ref="AB185:AB192" si="13">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hidden="1" spans="1:28">
      <c r="A186" s="16">
        <v>43574</v>
      </c>
      <c r="B186" s="1">
        <v>5547977904</v>
      </c>
      <c r="C186" s="1" t="s">
        <v>24</v>
      </c>
      <c r="D186" s="1" t="s">
        <v>458</v>
      </c>
      <c r="E186" s="1" t="s">
        <v>26</v>
      </c>
      <c r="F186" s="1" t="s">
        <v>458</v>
      </c>
      <c r="G186" s="1">
        <v>18554063857</v>
      </c>
      <c r="H186" s="37"/>
      <c r="I186" s="1" t="s">
        <v>459</v>
      </c>
      <c r="J186" s="9">
        <v>10</v>
      </c>
      <c r="K186" s="9">
        <v>30</v>
      </c>
      <c r="L186" s="9">
        <v>5</v>
      </c>
      <c r="S186" s="9">
        <v>3</v>
      </c>
      <c r="AA186" s="1">
        <f t="shared" si="11"/>
        <v>48</v>
      </c>
      <c r="AB186" s="1" t="str">
        <f t="shared" si="13"/>
        <v>U1-10;U2-30;U3-5;U10-3;</v>
      </c>
    </row>
    <row r="187" hidden="1" spans="1:28">
      <c r="A187" s="16">
        <v>43574</v>
      </c>
      <c r="B187" s="1">
        <v>5549803073</v>
      </c>
      <c r="C187" s="1" t="s">
        <v>63</v>
      </c>
      <c r="D187" s="1" t="s">
        <v>64</v>
      </c>
      <c r="E187" s="1" t="s">
        <v>26</v>
      </c>
      <c r="F187" s="1" t="s">
        <v>460</v>
      </c>
      <c r="G187" s="1">
        <v>13737261186</v>
      </c>
      <c r="H187" s="37"/>
      <c r="I187" s="1" t="s">
        <v>461</v>
      </c>
      <c r="M187" s="9">
        <v>1</v>
      </c>
      <c r="AA187" s="1">
        <f t="shared" si="11"/>
        <v>1</v>
      </c>
      <c r="AB187" s="1" t="str">
        <f t="shared" si="13"/>
        <v>U4-1;</v>
      </c>
    </row>
    <row r="188" hidden="1" spans="1:28">
      <c r="A188" s="16">
        <v>43574</v>
      </c>
      <c r="B188" s="1">
        <v>3845646895</v>
      </c>
      <c r="C188" s="1" t="s">
        <v>24</v>
      </c>
      <c r="D188" s="1" t="s">
        <v>353</v>
      </c>
      <c r="E188" s="1" t="s">
        <v>26</v>
      </c>
      <c r="F188" s="1" t="s">
        <v>462</v>
      </c>
      <c r="G188" s="1">
        <v>13708676662</v>
      </c>
      <c r="H188" s="37"/>
      <c r="I188" s="1" t="s">
        <v>463</v>
      </c>
      <c r="J188" s="9">
        <v>1</v>
      </c>
      <c r="S188" s="9">
        <v>1</v>
      </c>
      <c r="AA188" s="1">
        <f t="shared" si="11"/>
        <v>2</v>
      </c>
      <c r="AB188" s="1" t="str">
        <f t="shared" si="13"/>
        <v>U1-1;U10-1;</v>
      </c>
    </row>
    <row r="189" hidden="1" spans="1:28">
      <c r="A189" s="16">
        <v>43574</v>
      </c>
      <c r="B189" s="1">
        <v>8743797233</v>
      </c>
      <c r="C189" s="1" t="s">
        <v>63</v>
      </c>
      <c r="D189" s="1" t="s">
        <v>77</v>
      </c>
      <c r="E189" s="1" t="s">
        <v>26</v>
      </c>
      <c r="F189" s="1" t="s">
        <v>350</v>
      </c>
      <c r="G189" s="1">
        <v>13724989834</v>
      </c>
      <c r="H189" s="37"/>
      <c r="I189" s="1" t="s">
        <v>351</v>
      </c>
      <c r="J189" s="9">
        <v>1</v>
      </c>
      <c r="M189" s="9">
        <v>1</v>
      </c>
      <c r="AA189" s="1">
        <f t="shared" si="11"/>
        <v>2</v>
      </c>
      <c r="AB189" s="1" t="str">
        <f t="shared" si="13"/>
        <v>U1-1;U4-1;</v>
      </c>
    </row>
    <row r="190" hidden="1" spans="1:28">
      <c r="A190" s="16">
        <v>43574</v>
      </c>
      <c r="B190" s="1">
        <v>8007617674</v>
      </c>
      <c r="C190" s="1" t="s">
        <v>63</v>
      </c>
      <c r="D190" s="1" t="s">
        <v>77</v>
      </c>
      <c r="E190" s="1" t="s">
        <v>26</v>
      </c>
      <c r="F190" s="1" t="s">
        <v>350</v>
      </c>
      <c r="G190" s="1">
        <v>13724989834</v>
      </c>
      <c r="H190" s="37"/>
      <c r="I190" s="1" t="s">
        <v>351</v>
      </c>
      <c r="V190" s="1" t="s">
        <v>464</v>
      </c>
      <c r="AA190" s="1">
        <f t="shared" si="11"/>
        <v>0</v>
      </c>
      <c r="AB190" s="1" t="str">
        <f t="shared" si="13"/>
        <v>US5-1</v>
      </c>
    </row>
    <row r="191" hidden="1" spans="1:28">
      <c r="A191" s="16">
        <v>43574</v>
      </c>
      <c r="B191" s="1">
        <v>2184059356</v>
      </c>
      <c r="C191" s="1" t="s">
        <v>24</v>
      </c>
      <c r="D191" s="1" t="s">
        <v>155</v>
      </c>
      <c r="E191" s="1" t="s">
        <v>26</v>
      </c>
      <c r="F191" s="1" t="s">
        <v>465</v>
      </c>
      <c r="G191" s="1">
        <v>15573173337</v>
      </c>
      <c r="H191" s="37"/>
      <c r="I191" s="1" t="s">
        <v>466</v>
      </c>
      <c r="J191" s="9">
        <v>1</v>
      </c>
      <c r="AA191" s="1">
        <f t="shared" si="11"/>
        <v>1</v>
      </c>
      <c r="AB191" s="1" t="str">
        <f t="shared" si="13"/>
        <v>U1-1;</v>
      </c>
    </row>
    <row r="192" hidden="1" spans="1:28">
      <c r="A192" s="16">
        <v>43574</v>
      </c>
      <c r="B192" s="1">
        <v>8961292917</v>
      </c>
      <c r="C192" s="1" t="s">
        <v>29</v>
      </c>
      <c r="D192" s="1" t="s">
        <v>467</v>
      </c>
      <c r="E192" s="1" t="s">
        <v>26</v>
      </c>
      <c r="F192" s="1" t="s">
        <v>467</v>
      </c>
      <c r="G192" s="1">
        <v>18926136666</v>
      </c>
      <c r="H192" s="37"/>
      <c r="I192" s="1" t="s">
        <v>468</v>
      </c>
      <c r="J192" s="9">
        <v>3</v>
      </c>
      <c r="K192" s="9">
        <v>3</v>
      </c>
      <c r="N192" s="9">
        <v>1</v>
      </c>
      <c r="P192" s="9">
        <v>1</v>
      </c>
      <c r="R192" s="9">
        <v>3</v>
      </c>
      <c r="AA192" s="1">
        <f t="shared" si="11"/>
        <v>11</v>
      </c>
      <c r="AB192" s="1" t="str">
        <f t="shared" si="13"/>
        <v>U1-3;U2-3;U6-1;U7-1;U9-3;</v>
      </c>
    </row>
    <row r="193" spans="1:28">
      <c r="A193" s="16">
        <v>43577</v>
      </c>
      <c r="B193" s="1" t="s">
        <v>469</v>
      </c>
      <c r="C193" s="1" t="s">
        <v>63</v>
      </c>
      <c r="D193" s="1" t="s">
        <v>470</v>
      </c>
      <c r="E193" s="1" t="s">
        <v>26</v>
      </c>
      <c r="F193" s="1" t="s">
        <v>471</v>
      </c>
      <c r="G193" s="1">
        <v>13632911181</v>
      </c>
      <c r="H193" s="37"/>
      <c r="I193" s="1" t="s">
        <v>472</v>
      </c>
      <c r="J193" s="9">
        <v>2</v>
      </c>
      <c r="R193" s="9">
        <v>1</v>
      </c>
      <c r="V193" s="1" t="s">
        <v>473</v>
      </c>
      <c r="AB193" s="1" t="str">
        <f t="shared" si="12"/>
        <v>U1-2;U9-1;UQ15-1</v>
      </c>
    </row>
    <row r="194" spans="1:28">
      <c r="A194" s="16">
        <v>43577</v>
      </c>
      <c r="B194" s="1">
        <v>4409298925</v>
      </c>
      <c r="C194" s="1" t="s">
        <v>63</v>
      </c>
      <c r="D194" s="1" t="s">
        <v>228</v>
      </c>
      <c r="E194" s="1" t="s">
        <v>26</v>
      </c>
      <c r="F194" s="1" t="s">
        <v>228</v>
      </c>
      <c r="G194" s="1">
        <v>18661710532</v>
      </c>
      <c r="H194" s="37"/>
      <c r="I194" s="1" t="s">
        <v>474</v>
      </c>
      <c r="J194" s="9">
        <v>4</v>
      </c>
      <c r="Q194" s="9">
        <v>4</v>
      </c>
      <c r="AA194" s="1">
        <f t="shared" ref="AA194:AA209" si="14">SUM(J194:S194)</f>
        <v>8</v>
      </c>
      <c r="AB194" s="1" t="str">
        <f t="shared" si="12"/>
        <v>U1-4;U8-4;</v>
      </c>
    </row>
    <row r="195" spans="1:28">
      <c r="A195" s="16">
        <v>43577</v>
      </c>
      <c r="B195" s="1">
        <v>5957307675</v>
      </c>
      <c r="C195" s="1" t="s">
        <v>24</v>
      </c>
      <c r="D195" s="1" t="s">
        <v>365</v>
      </c>
      <c r="E195" s="1" t="s">
        <v>26</v>
      </c>
      <c r="F195" s="1" t="s">
        <v>475</v>
      </c>
      <c r="G195" s="1">
        <v>18997731685</v>
      </c>
      <c r="H195" s="37"/>
      <c r="I195" s="1" t="s">
        <v>476</v>
      </c>
      <c r="J195" s="9">
        <v>3</v>
      </c>
      <c r="K195" s="9">
        <v>3</v>
      </c>
      <c r="N195" s="9">
        <v>2</v>
      </c>
      <c r="Q195" s="9">
        <v>8</v>
      </c>
      <c r="R195" s="9">
        <v>2</v>
      </c>
      <c r="AA195" s="1">
        <f t="shared" si="14"/>
        <v>18</v>
      </c>
      <c r="AB195" s="1" t="str">
        <f t="shared" si="12"/>
        <v>U1-3;U2-3;U6-2;U8-8;U9-2;</v>
      </c>
    </row>
    <row r="196" spans="1:28">
      <c r="A196" s="16">
        <v>43577</v>
      </c>
      <c r="B196" s="1">
        <v>6049805522</v>
      </c>
      <c r="C196" s="1" t="s">
        <v>63</v>
      </c>
      <c r="D196" s="1" t="s">
        <v>408</v>
      </c>
      <c r="E196" s="1" t="s">
        <v>26</v>
      </c>
      <c r="F196" s="1" t="s">
        <v>477</v>
      </c>
      <c r="G196" s="1">
        <v>13181315266</v>
      </c>
      <c r="H196" s="37"/>
      <c r="I196" s="1" t="s">
        <v>478</v>
      </c>
      <c r="J196" s="9">
        <v>2</v>
      </c>
      <c r="L196" s="9">
        <v>1</v>
      </c>
      <c r="R196" s="9">
        <v>1</v>
      </c>
      <c r="AA196" s="1">
        <f t="shared" si="14"/>
        <v>4</v>
      </c>
      <c r="AB196" s="1" t="str">
        <f t="shared" si="12"/>
        <v>U1-2;U3-1;U9-1;</v>
      </c>
    </row>
    <row r="197" spans="1:28">
      <c r="A197" s="16">
        <v>43577</v>
      </c>
      <c r="B197" s="1">
        <v>8654811831</v>
      </c>
      <c r="C197" s="1" t="s">
        <v>63</v>
      </c>
      <c r="D197" s="1" t="s">
        <v>408</v>
      </c>
      <c r="E197" s="1" t="s">
        <v>37</v>
      </c>
      <c r="F197" s="1" t="s">
        <v>477</v>
      </c>
      <c r="G197" s="1">
        <v>13181315266</v>
      </c>
      <c r="H197" s="37">
        <v>3.70826197708024e+17</v>
      </c>
      <c r="I197" s="1" t="s">
        <v>478</v>
      </c>
      <c r="J197" s="9">
        <v>2</v>
      </c>
      <c r="L197" s="9">
        <v>1</v>
      </c>
      <c r="AA197" s="1">
        <f t="shared" si="14"/>
        <v>3</v>
      </c>
      <c r="AB197" s="1" t="str">
        <f t="shared" si="12"/>
        <v>U1-2;U3-1;</v>
      </c>
    </row>
    <row r="198" spans="1:28">
      <c r="A198" s="16">
        <v>43577</v>
      </c>
      <c r="B198" s="1">
        <v>2187619369</v>
      </c>
      <c r="C198" s="1" t="s">
        <v>63</v>
      </c>
      <c r="D198" s="1" t="s">
        <v>64</v>
      </c>
      <c r="E198" s="1" t="s">
        <v>26</v>
      </c>
      <c r="F198" s="1" t="s">
        <v>479</v>
      </c>
      <c r="G198" s="1">
        <v>18278115842</v>
      </c>
      <c r="H198" s="37"/>
      <c r="I198" s="1" t="s">
        <v>480</v>
      </c>
      <c r="Q198" s="9">
        <v>1</v>
      </c>
      <c r="AA198" s="1">
        <f t="shared" si="14"/>
        <v>1</v>
      </c>
      <c r="AB198" s="1" t="str">
        <f t="shared" si="12"/>
        <v>U8-1;</v>
      </c>
    </row>
    <row r="199" spans="1:28">
      <c r="A199" s="16">
        <v>43577</v>
      </c>
      <c r="B199" s="1">
        <v>2762493522</v>
      </c>
      <c r="C199" s="1" t="s">
        <v>63</v>
      </c>
      <c r="D199" s="1" t="s">
        <v>192</v>
      </c>
      <c r="E199" s="1" t="s">
        <v>26</v>
      </c>
      <c r="F199" s="1" t="s">
        <v>481</v>
      </c>
      <c r="G199" s="1">
        <v>13580358207</v>
      </c>
      <c r="H199" s="37"/>
      <c r="I199" s="1" t="s">
        <v>482</v>
      </c>
      <c r="L199" s="9">
        <v>2</v>
      </c>
      <c r="R199" s="9">
        <v>1</v>
      </c>
      <c r="S199" s="9">
        <v>1</v>
      </c>
      <c r="AA199" s="1">
        <f t="shared" si="14"/>
        <v>4</v>
      </c>
      <c r="AB199" s="1" t="str">
        <f t="shared" si="12"/>
        <v>U3-2;U9-1;U10-1;</v>
      </c>
    </row>
    <row r="200" spans="1:28">
      <c r="A200" s="16">
        <v>43577</v>
      </c>
      <c r="B200" s="1">
        <v>4893323435</v>
      </c>
      <c r="C200" s="1" t="s">
        <v>24</v>
      </c>
      <c r="D200" s="1" t="s">
        <v>112</v>
      </c>
      <c r="E200" s="1" t="s">
        <v>26</v>
      </c>
      <c r="F200" s="1" t="s">
        <v>483</v>
      </c>
      <c r="G200" s="1">
        <v>15985727882</v>
      </c>
      <c r="H200" s="37"/>
      <c r="I200" s="1" t="s">
        <v>484</v>
      </c>
      <c r="J200" s="9">
        <v>4</v>
      </c>
      <c r="K200" s="9">
        <v>4</v>
      </c>
      <c r="R200" s="9">
        <v>2</v>
      </c>
      <c r="AA200" s="1">
        <f t="shared" si="14"/>
        <v>10</v>
      </c>
      <c r="AB200" s="1" t="str">
        <f t="shared" si="12"/>
        <v>U1-4;U2-4;U9-2;</v>
      </c>
    </row>
    <row r="201" spans="1:28">
      <c r="A201" s="16">
        <v>43577</v>
      </c>
      <c r="B201" s="1">
        <v>2822709612</v>
      </c>
      <c r="C201" s="1" t="s">
        <v>63</v>
      </c>
      <c r="D201" s="1" t="s">
        <v>84</v>
      </c>
      <c r="E201" s="1" t="s">
        <v>26</v>
      </c>
      <c r="F201" s="1" t="s">
        <v>485</v>
      </c>
      <c r="G201" s="1">
        <v>13791161006</v>
      </c>
      <c r="H201" s="37"/>
      <c r="I201" s="1" t="s">
        <v>486</v>
      </c>
      <c r="S201" s="9">
        <v>1</v>
      </c>
      <c r="AA201" s="1">
        <f t="shared" si="14"/>
        <v>1</v>
      </c>
      <c r="AB201" s="1" t="str">
        <f t="shared" si="12"/>
        <v>U10-1;</v>
      </c>
    </row>
    <row r="202" spans="1:28">
      <c r="A202" s="16">
        <v>43577</v>
      </c>
      <c r="B202" s="1">
        <v>2198408207</v>
      </c>
      <c r="C202" s="1" t="s">
        <v>24</v>
      </c>
      <c r="D202" s="1" t="s">
        <v>182</v>
      </c>
      <c r="E202" s="1" t="s">
        <v>26</v>
      </c>
      <c r="F202" s="1" t="s">
        <v>487</v>
      </c>
      <c r="G202" s="1">
        <v>17782300909</v>
      </c>
      <c r="H202" s="37"/>
      <c r="I202" s="1" t="s">
        <v>488</v>
      </c>
      <c r="J202" s="9">
        <v>2</v>
      </c>
      <c r="K202" s="9">
        <v>5</v>
      </c>
      <c r="Q202" s="9">
        <v>1</v>
      </c>
      <c r="R202" s="9">
        <v>2</v>
      </c>
      <c r="AA202" s="1">
        <f t="shared" si="14"/>
        <v>10</v>
      </c>
      <c r="AB202" s="1" t="str">
        <f t="shared" si="12"/>
        <v>U1-2;U2-5;U8-1;U9-2;</v>
      </c>
    </row>
    <row r="203" spans="1:28">
      <c r="A203" s="16">
        <v>43577</v>
      </c>
      <c r="B203" s="1">
        <v>4105877301</v>
      </c>
      <c r="C203" s="1" t="s">
        <v>63</v>
      </c>
      <c r="D203" s="1" t="s">
        <v>93</v>
      </c>
      <c r="E203" s="1" t="s">
        <v>26</v>
      </c>
      <c r="F203" s="1" t="s">
        <v>489</v>
      </c>
      <c r="G203" s="1">
        <v>13592289689</v>
      </c>
      <c r="H203" s="37"/>
      <c r="I203" s="1" t="s">
        <v>490</v>
      </c>
      <c r="J203" s="9">
        <v>1</v>
      </c>
      <c r="AA203" s="1">
        <f t="shared" si="14"/>
        <v>1</v>
      </c>
      <c r="AB203" s="1" t="str">
        <f t="shared" si="12"/>
        <v>U1-1;</v>
      </c>
    </row>
    <row r="204" spans="1:28">
      <c r="A204" s="16">
        <v>43577</v>
      </c>
      <c r="B204" s="1">
        <v>7618957959</v>
      </c>
      <c r="C204" s="1" t="s">
        <v>24</v>
      </c>
      <c r="D204" s="1" t="s">
        <v>365</v>
      </c>
      <c r="E204" s="1" t="s">
        <v>26</v>
      </c>
      <c r="F204" s="1" t="s">
        <v>365</v>
      </c>
      <c r="G204" s="1">
        <v>13489063369</v>
      </c>
      <c r="H204" s="37"/>
      <c r="I204" s="1" t="s">
        <v>491</v>
      </c>
      <c r="J204" s="9">
        <v>3</v>
      </c>
      <c r="K204" s="9">
        <v>3</v>
      </c>
      <c r="N204" s="9">
        <v>1</v>
      </c>
      <c r="R204" s="9">
        <v>2</v>
      </c>
      <c r="AA204" s="1">
        <f t="shared" si="14"/>
        <v>9</v>
      </c>
      <c r="AB204" s="1" t="str">
        <f t="shared" si="12"/>
        <v>U1-3;U2-3;U6-1;U9-2;</v>
      </c>
    </row>
    <row r="205" spans="1:28">
      <c r="A205" s="16">
        <v>43577</v>
      </c>
      <c r="B205" s="1">
        <v>3259545811</v>
      </c>
      <c r="C205" s="1" t="s">
        <v>24</v>
      </c>
      <c r="D205" s="1" t="s">
        <v>89</v>
      </c>
      <c r="E205" s="1" t="s">
        <v>26</v>
      </c>
      <c r="F205" s="1" t="s">
        <v>492</v>
      </c>
      <c r="G205" s="1">
        <v>13727185481</v>
      </c>
      <c r="H205" s="37"/>
      <c r="I205" s="1" t="s">
        <v>493</v>
      </c>
      <c r="Q205" s="9">
        <v>1</v>
      </c>
      <c r="AA205" s="1">
        <f t="shared" si="14"/>
        <v>1</v>
      </c>
      <c r="AB205" s="1" t="str">
        <f t="shared" si="12"/>
        <v>U8-1;</v>
      </c>
    </row>
    <row r="206" spans="1:28">
      <c r="A206" s="16">
        <v>43577</v>
      </c>
      <c r="B206" s="1">
        <v>1593058342</v>
      </c>
      <c r="C206" s="1" t="s">
        <v>24</v>
      </c>
      <c r="D206" s="1" t="s">
        <v>89</v>
      </c>
      <c r="E206" s="1" t="s">
        <v>26</v>
      </c>
      <c r="F206" s="1" t="s">
        <v>494</v>
      </c>
      <c r="G206" s="1">
        <v>13933695202</v>
      </c>
      <c r="H206" s="37"/>
      <c r="I206" s="1" t="s">
        <v>495</v>
      </c>
      <c r="Q206" s="9">
        <v>1</v>
      </c>
      <c r="AA206" s="1">
        <f t="shared" si="14"/>
        <v>1</v>
      </c>
      <c r="AB206" s="1" t="str">
        <f t="shared" si="12"/>
        <v>U8-1;</v>
      </c>
    </row>
    <row r="207" spans="1:28">
      <c r="A207" s="16">
        <v>43577</v>
      </c>
      <c r="B207" s="1">
        <v>6160409665</v>
      </c>
      <c r="C207" s="1" t="s">
        <v>24</v>
      </c>
      <c r="D207" s="1" t="s">
        <v>89</v>
      </c>
      <c r="E207" s="1" t="s">
        <v>26</v>
      </c>
      <c r="F207" s="1" t="s">
        <v>496</v>
      </c>
      <c r="G207" s="1">
        <v>13933581635</v>
      </c>
      <c r="H207" s="37"/>
      <c r="I207" s="1" t="s">
        <v>497</v>
      </c>
      <c r="Q207" s="9">
        <v>1</v>
      </c>
      <c r="AA207" s="1">
        <f t="shared" si="14"/>
        <v>1</v>
      </c>
      <c r="AB207" s="1" t="str">
        <f t="shared" si="12"/>
        <v>U8-1;</v>
      </c>
    </row>
    <row r="208" spans="1:28">
      <c r="A208" s="16">
        <v>43577</v>
      </c>
      <c r="B208" s="1">
        <v>6609711066</v>
      </c>
      <c r="C208" s="1" t="s">
        <v>63</v>
      </c>
      <c r="D208" s="1" t="s">
        <v>116</v>
      </c>
      <c r="E208" s="1" t="s">
        <v>26</v>
      </c>
      <c r="F208" s="1" t="s">
        <v>116</v>
      </c>
      <c r="G208" s="1">
        <v>18952299872</v>
      </c>
      <c r="H208" s="37"/>
      <c r="I208" s="1" t="s">
        <v>118</v>
      </c>
      <c r="J208" s="9">
        <v>10</v>
      </c>
      <c r="K208" s="9">
        <v>10</v>
      </c>
      <c r="L208" s="9">
        <v>2</v>
      </c>
      <c r="M208" s="9">
        <v>2</v>
      </c>
      <c r="N208" s="9">
        <v>2</v>
      </c>
      <c r="AA208" s="1">
        <f t="shared" si="14"/>
        <v>26</v>
      </c>
      <c r="AB208" s="1" t="str">
        <f t="shared" si="12"/>
        <v>U1-10;U2-10;U3-2;U4-2;U6-2;</v>
      </c>
    </row>
    <row r="209" spans="1:28">
      <c r="A209" s="16">
        <v>43577</v>
      </c>
      <c r="B209" s="1">
        <v>7375930302</v>
      </c>
      <c r="C209" s="1" t="s">
        <v>63</v>
      </c>
      <c r="D209" s="1" t="s">
        <v>93</v>
      </c>
      <c r="E209" s="1" t="s">
        <v>26</v>
      </c>
      <c r="F209" s="1" t="s">
        <v>415</v>
      </c>
      <c r="G209" s="1">
        <v>13613828031</v>
      </c>
      <c r="H209" s="37"/>
      <c r="I209" s="1" t="s">
        <v>416</v>
      </c>
      <c r="N209" s="9">
        <v>1</v>
      </c>
      <c r="R209" s="9">
        <v>2</v>
      </c>
      <c r="S209" s="9">
        <v>4</v>
      </c>
      <c r="AA209" s="1">
        <f t="shared" si="14"/>
        <v>7</v>
      </c>
      <c r="AB209" s="1" t="str">
        <f t="shared" si="12"/>
        <v>U6-1;U9-2;U10-4;</v>
      </c>
    </row>
    <row r="210" spans="1:28">
      <c r="A210" s="16">
        <v>43577</v>
      </c>
      <c r="B210" s="1">
        <v>1691159359</v>
      </c>
      <c r="C210" s="1" t="s">
        <v>24</v>
      </c>
      <c r="D210" s="1" t="s">
        <v>112</v>
      </c>
      <c r="E210" s="1" t="s">
        <v>26</v>
      </c>
      <c r="F210" s="1" t="s">
        <v>112</v>
      </c>
      <c r="G210" s="1">
        <v>13720826093</v>
      </c>
      <c r="H210" s="37"/>
      <c r="I210" s="1" t="s">
        <v>113</v>
      </c>
      <c r="K210" s="9">
        <v>4</v>
      </c>
      <c r="R210" s="9">
        <v>3</v>
      </c>
      <c r="AA210" s="1">
        <f t="shared" ref="AA210:AA224" si="15">SUM(J210:S210)</f>
        <v>7</v>
      </c>
      <c r="AB210" s="1" t="str">
        <f t="shared" si="12"/>
        <v>U2-4;U9-3;</v>
      </c>
    </row>
    <row r="211" spans="1:28">
      <c r="A211" s="16">
        <v>43577</v>
      </c>
      <c r="B211" s="1">
        <v>8696520001</v>
      </c>
      <c r="C211" s="1" t="s">
        <v>63</v>
      </c>
      <c r="D211" s="1" t="s">
        <v>470</v>
      </c>
      <c r="E211" s="1" t="s">
        <v>26</v>
      </c>
      <c r="F211" s="1" t="s">
        <v>498</v>
      </c>
      <c r="G211" s="1">
        <v>18928190333</v>
      </c>
      <c r="H211" s="37"/>
      <c r="I211" s="1" t="s">
        <v>499</v>
      </c>
      <c r="O211" s="9">
        <v>1</v>
      </c>
      <c r="AA211" s="1">
        <f t="shared" si="15"/>
        <v>1</v>
      </c>
      <c r="AB211" s="1" t="str">
        <f t="shared" si="12"/>
        <v>U6(Toddler)-1;</v>
      </c>
    </row>
    <row r="212" spans="1:28">
      <c r="A212" s="16">
        <v>43577</v>
      </c>
      <c r="B212" s="1">
        <v>1139449487</v>
      </c>
      <c r="C212" s="1" t="s">
        <v>63</v>
      </c>
      <c r="D212" s="1" t="s">
        <v>179</v>
      </c>
      <c r="E212" s="1" t="s">
        <v>37</v>
      </c>
      <c r="F212" s="1" t="s">
        <v>500</v>
      </c>
      <c r="G212" s="1">
        <v>13928698799</v>
      </c>
      <c r="H212" s="37" t="s">
        <v>501</v>
      </c>
      <c r="I212" s="1" t="s">
        <v>502</v>
      </c>
      <c r="J212" s="9">
        <v>1</v>
      </c>
      <c r="AA212" s="1">
        <f t="shared" si="15"/>
        <v>1</v>
      </c>
      <c r="AB212" s="1" t="str">
        <f t="shared" si="12"/>
        <v>U1-1;</v>
      </c>
    </row>
    <row r="213" spans="1:28">
      <c r="A213" s="16">
        <v>43577</v>
      </c>
      <c r="B213" s="1">
        <v>1455759302</v>
      </c>
      <c r="C213" s="1" t="s">
        <v>63</v>
      </c>
      <c r="D213" s="1" t="s">
        <v>179</v>
      </c>
      <c r="E213" s="1" t="s">
        <v>26</v>
      </c>
      <c r="F213" s="1" t="s">
        <v>503</v>
      </c>
      <c r="G213" s="1">
        <v>13902331433</v>
      </c>
      <c r="H213" s="37"/>
      <c r="I213" s="1" t="s">
        <v>504</v>
      </c>
      <c r="L213" s="9">
        <v>1</v>
      </c>
      <c r="AA213" s="1">
        <f t="shared" si="15"/>
        <v>1</v>
      </c>
      <c r="AB213" s="1" t="str">
        <f t="shared" si="12"/>
        <v>U3-1;</v>
      </c>
    </row>
    <row r="214" spans="1:28">
      <c r="A214" s="16">
        <v>43577</v>
      </c>
      <c r="B214" s="1">
        <v>6549843611</v>
      </c>
      <c r="C214" s="1" t="s">
        <v>63</v>
      </c>
      <c r="D214" s="1" t="s">
        <v>64</v>
      </c>
      <c r="E214" s="1" t="s">
        <v>26</v>
      </c>
      <c r="F214" s="1" t="s">
        <v>505</v>
      </c>
      <c r="G214" s="1">
        <v>13607886226</v>
      </c>
      <c r="H214" s="37"/>
      <c r="I214" s="1" t="s">
        <v>506</v>
      </c>
      <c r="V214" s="1" t="s">
        <v>507</v>
      </c>
      <c r="AA214" s="1">
        <f t="shared" si="15"/>
        <v>0</v>
      </c>
      <c r="AB214" s="1" t="str">
        <f t="shared" si="12"/>
        <v>UK10-1 ;UQ10-1</v>
      </c>
    </row>
    <row r="215" spans="1:28">
      <c r="A215" s="16">
        <v>43577</v>
      </c>
      <c r="B215" s="1">
        <v>1662098155</v>
      </c>
      <c r="C215" s="1" t="s">
        <v>24</v>
      </c>
      <c r="D215" s="1" t="s">
        <v>25</v>
      </c>
      <c r="E215" s="1" t="s">
        <v>26</v>
      </c>
      <c r="F215" s="1" t="s">
        <v>25</v>
      </c>
      <c r="G215" s="1">
        <v>18601239906</v>
      </c>
      <c r="H215" s="37"/>
      <c r="I215" s="1" t="s">
        <v>220</v>
      </c>
      <c r="K215" s="9">
        <v>2</v>
      </c>
      <c r="L215" s="9">
        <v>2</v>
      </c>
      <c r="M215" s="9">
        <v>1</v>
      </c>
      <c r="N215" s="9">
        <v>1</v>
      </c>
      <c r="O215" s="9">
        <v>2</v>
      </c>
      <c r="P215" s="9">
        <v>1</v>
      </c>
      <c r="Q215" s="9">
        <v>4</v>
      </c>
      <c r="R215" s="9">
        <v>1</v>
      </c>
      <c r="S215" s="9">
        <v>1</v>
      </c>
      <c r="AA215" s="1">
        <f t="shared" si="15"/>
        <v>15</v>
      </c>
      <c r="AB215" s="1" t="str">
        <f t="shared" si="12"/>
        <v>U2-2;U3-2;U4-1;U6-1;U6(Toddler)-2;U7-1;U8-4;U9-1;U10-1;</v>
      </c>
    </row>
    <row r="216" spans="1:28">
      <c r="A216" s="16">
        <v>43577</v>
      </c>
      <c r="B216" s="1">
        <v>6968802184</v>
      </c>
      <c r="C216" s="1" t="s">
        <v>24</v>
      </c>
      <c r="D216" s="1" t="s">
        <v>508</v>
      </c>
      <c r="E216" s="1" t="s">
        <v>37</v>
      </c>
      <c r="F216" s="1" t="s">
        <v>509</v>
      </c>
      <c r="G216" s="1">
        <v>13504006757</v>
      </c>
      <c r="H216" s="37">
        <v>2.10204198008045e+17</v>
      </c>
      <c r="I216" s="1" t="s">
        <v>510</v>
      </c>
      <c r="J216" s="9">
        <v>1</v>
      </c>
      <c r="K216" s="9">
        <v>1</v>
      </c>
      <c r="AA216" s="1">
        <f t="shared" si="15"/>
        <v>2</v>
      </c>
      <c r="AB216" s="1" t="str">
        <f t="shared" si="12"/>
        <v>U1-1;U2-1;</v>
      </c>
    </row>
    <row r="217" spans="1:28">
      <c r="A217" s="16">
        <v>43577</v>
      </c>
      <c r="B217" s="1">
        <v>3927089838</v>
      </c>
      <c r="C217" s="1" t="s">
        <v>63</v>
      </c>
      <c r="D217" s="1" t="s">
        <v>213</v>
      </c>
      <c r="E217" s="1" t="s">
        <v>26</v>
      </c>
      <c r="F217" s="1" t="s">
        <v>213</v>
      </c>
      <c r="G217" s="1">
        <v>17795153840</v>
      </c>
      <c r="H217" s="37"/>
      <c r="I217" s="1" t="s">
        <v>511</v>
      </c>
      <c r="J217" s="9">
        <v>5</v>
      </c>
      <c r="K217" s="9">
        <v>5</v>
      </c>
      <c r="AA217" s="1">
        <f t="shared" si="15"/>
        <v>10</v>
      </c>
      <c r="AB217" s="1" t="str">
        <f t="shared" si="12"/>
        <v>U1-5;U2-5;</v>
      </c>
    </row>
    <row r="218" spans="1:28">
      <c r="A218" s="16">
        <v>43577</v>
      </c>
      <c r="B218" s="1">
        <v>1346193931</v>
      </c>
      <c r="C218" s="1" t="s">
        <v>29</v>
      </c>
      <c r="D218" s="1" t="s">
        <v>512</v>
      </c>
      <c r="E218" s="1" t="s">
        <v>26</v>
      </c>
      <c r="F218" s="1" t="s">
        <v>512</v>
      </c>
      <c r="G218" s="1">
        <v>18186889769</v>
      </c>
      <c r="H218" s="1"/>
      <c r="I218" s="1" t="s">
        <v>513</v>
      </c>
      <c r="J218" s="9">
        <v>3</v>
      </c>
      <c r="K218" s="9">
        <v>3</v>
      </c>
      <c r="M218" s="9">
        <v>2</v>
      </c>
      <c r="AA218" s="1">
        <f t="shared" si="15"/>
        <v>8</v>
      </c>
      <c r="AB218" s="1" t="str">
        <f>IF(J218&gt;0,"U1-"&amp;J218&amp;";","")&amp;IF(K218&gt;0,"U2-"&amp;K218&amp;";","")&amp;IF(L218&gt;0,"U3-"&amp;L218&amp;";","")&amp;IF(M218&gt;0,"U4-"&amp;M218&amp;";","")&amp;IF(N218&gt;0,"U6-"&amp;N218&amp;";","")&amp;IF(P218&gt;0,"U7-"&amp;P218&amp;";","")&amp;IF(Q218&gt;0,"U8-"&amp;Q218&amp;";","")&amp;IF(R218&gt;0,"U9-"&amp;R218&amp;";","")&amp;IF(S218&gt;0,"U10-"&amp;S218&amp;";","")&amp;V218</f>
        <v>U1-3;U2-3;U4-2;</v>
      </c>
    </row>
    <row r="219" spans="1:28">
      <c r="A219" s="16">
        <v>43577</v>
      </c>
      <c r="B219" s="1">
        <v>5907157874</v>
      </c>
      <c r="C219" s="1" t="s">
        <v>63</v>
      </c>
      <c r="D219" s="1" t="s">
        <v>359</v>
      </c>
      <c r="E219" s="1" t="s">
        <v>26</v>
      </c>
      <c r="F219" s="1" t="s">
        <v>514</v>
      </c>
      <c r="G219" s="1">
        <v>13601394549</v>
      </c>
      <c r="H219" s="37">
        <v>3.71427198207013e+17</v>
      </c>
      <c r="I219" s="1" t="s">
        <v>515</v>
      </c>
      <c r="M219" s="9">
        <v>1</v>
      </c>
      <c r="P219" s="9">
        <v>1</v>
      </c>
      <c r="AA219" s="1">
        <f t="shared" si="15"/>
        <v>2</v>
      </c>
      <c r="AB219" s="1" t="str">
        <f>IF(J219&gt;0,"U1-"&amp;J219&amp;";","")&amp;IF(K219&gt;0,"U2-"&amp;K219&amp;";","")&amp;IF(L219&gt;0,"U3-"&amp;L219&amp;";","")&amp;IF(M219&gt;0,"U4-"&amp;M219&amp;";","")&amp;IF(N219&gt;0,"U6-"&amp;N219&amp;";","")&amp;IF(P219&gt;0,"U7-"&amp;P219&amp;";","")&amp;IF(Q219&gt;0,"U8-"&amp;Q219&amp;";","")&amp;IF(R219&gt;0,"U9-"&amp;R219&amp;";","")&amp;IF(S219&gt;0,"U10-"&amp;S219&amp;";","")&amp;V219</f>
        <v>U4-1;U7-1;</v>
      </c>
    </row>
    <row r="220" spans="1:28">
      <c r="A220" s="16">
        <v>43577</v>
      </c>
      <c r="B220" s="1">
        <v>4056927208</v>
      </c>
      <c r="C220" s="1" t="s">
        <v>24</v>
      </c>
      <c r="D220" s="1" t="s">
        <v>256</v>
      </c>
      <c r="E220" s="1" t="s">
        <v>37</v>
      </c>
      <c r="F220" s="1" t="s">
        <v>256</v>
      </c>
      <c r="G220" s="1">
        <v>640415408</v>
      </c>
      <c r="H220" s="37" t="s">
        <v>516</v>
      </c>
      <c r="I220" s="1" t="s">
        <v>517</v>
      </c>
      <c r="J220" s="9">
        <v>5</v>
      </c>
      <c r="K220" s="9">
        <v>3</v>
      </c>
      <c r="R220" s="9">
        <v>2</v>
      </c>
      <c r="AA220" s="1">
        <f t="shared" si="15"/>
        <v>10</v>
      </c>
      <c r="AB220" s="1" t="str">
        <f>IF(J220&gt;0,"U1-"&amp;J220&amp;";","")&amp;IF(K220&gt;0,"U2-"&amp;K220&amp;";","")&amp;IF(L220&gt;0,"U3-"&amp;L220&amp;";","")&amp;IF(M220&gt;0,"U4-"&amp;M220&amp;";","")&amp;IF(N220&gt;0,"U6-"&amp;N220&amp;";","")&amp;IF(P220&gt;0,"U7-"&amp;P220&amp;";","")&amp;IF(Q220&gt;0,"U8-"&amp;Q220&amp;";","")&amp;IF(R220&gt;0,"U9-"&amp;R220&amp;";","")&amp;IF(S220&gt;0,"U10-"&amp;S220&amp;";","")&amp;V220</f>
        <v>U1-5;U2-3;U9-2;</v>
      </c>
    </row>
    <row r="221" spans="1:28">
      <c r="A221" s="16">
        <v>43578</v>
      </c>
      <c r="B221" s="1">
        <v>2926860403</v>
      </c>
      <c r="C221" s="1" t="s">
        <v>63</v>
      </c>
      <c r="D221" s="1" t="s">
        <v>192</v>
      </c>
      <c r="E221" s="1" t="s">
        <v>26</v>
      </c>
      <c r="F221" s="1" t="s">
        <v>192</v>
      </c>
      <c r="G221" s="1">
        <v>13680968118</v>
      </c>
      <c r="H221" s="1"/>
      <c r="I221" s="1" t="s">
        <v>193</v>
      </c>
      <c r="J221" s="9">
        <v>10</v>
      </c>
      <c r="Q221" s="9">
        <v>4</v>
      </c>
      <c r="AA221" s="1">
        <f t="shared" si="15"/>
        <v>14</v>
      </c>
      <c r="AB221" s="1" t="str">
        <f t="shared" ref="AB221:AB235" si="16">IF(J221&gt;0,"U1-"&amp;J221&amp;";","")&amp;IF(K221&gt;0,"U2-"&amp;K221&amp;";","")&amp;IF(L221&gt;0,"U3-"&amp;L221&amp;";","")&amp;IF(M221&gt;0,"U4-"&amp;M221&amp;";","")&amp;IF(N221&gt;0,"U6-"&amp;N221&amp;";","")&amp;IF(O221&gt;0,"U6(Toddler)-"&amp;O221&amp;";","")&amp;IF(P221&gt;0,"U7-"&amp;P221&amp;";","")&amp;IF(Q221&gt;0,"U8-"&amp;Q221&amp;";","")&amp;IF(R221&gt;0,"U9-"&amp;R221&amp;";","")&amp;IF(S221&gt;0,"U10-"&amp;S221&amp;";","")&amp;$V221</f>
        <v>U1-10;U8-4;</v>
      </c>
    </row>
    <row r="222" spans="1:28">
      <c r="A222" s="16">
        <v>43578</v>
      </c>
      <c r="B222" s="1">
        <v>7218602345</v>
      </c>
      <c r="C222" s="1" t="s">
        <v>24</v>
      </c>
      <c r="D222" s="1" t="s">
        <v>25</v>
      </c>
      <c r="E222" s="1" t="s">
        <v>26</v>
      </c>
      <c r="F222" s="1" t="s">
        <v>25</v>
      </c>
      <c r="G222" s="1">
        <v>18601239906</v>
      </c>
      <c r="H222" s="1"/>
      <c r="I222" s="1" t="s">
        <v>220</v>
      </c>
      <c r="J222" s="9">
        <v>3</v>
      </c>
      <c r="K222" s="9">
        <v>4</v>
      </c>
      <c r="P222" s="9">
        <v>1</v>
      </c>
      <c r="S222" s="9">
        <v>2</v>
      </c>
      <c r="AA222" s="1">
        <f t="shared" si="15"/>
        <v>10</v>
      </c>
      <c r="AB222" s="1" t="str">
        <f t="shared" si="16"/>
        <v>U1-3;U2-4;U7-1;U10-2;</v>
      </c>
    </row>
    <row r="223" spans="1:28">
      <c r="A223" s="16">
        <v>43578</v>
      </c>
      <c r="B223" s="1">
        <v>9678482378</v>
      </c>
      <c r="C223" s="1" t="s">
        <v>24</v>
      </c>
      <c r="D223" s="1" t="s">
        <v>25</v>
      </c>
      <c r="E223" s="1" t="s">
        <v>26</v>
      </c>
      <c r="F223" s="1" t="s">
        <v>518</v>
      </c>
      <c r="G223" s="1">
        <v>17319742024</v>
      </c>
      <c r="I223" s="1" t="s">
        <v>519</v>
      </c>
      <c r="O223" s="9">
        <v>1</v>
      </c>
      <c r="AA223" s="1">
        <f t="shared" si="15"/>
        <v>1</v>
      </c>
      <c r="AB223" s="1" t="str">
        <f t="shared" si="16"/>
        <v>U6(Toddler)-1;</v>
      </c>
    </row>
    <row r="224" spans="1:28">
      <c r="A224" s="16">
        <v>43578</v>
      </c>
      <c r="B224" s="1">
        <v>9596065137</v>
      </c>
      <c r="C224" s="1" t="s">
        <v>63</v>
      </c>
      <c r="D224" s="1" t="s">
        <v>93</v>
      </c>
      <c r="E224" s="1" t="s">
        <v>26</v>
      </c>
      <c r="F224" s="1" t="s">
        <v>520</v>
      </c>
      <c r="G224" s="1">
        <v>13781266926</v>
      </c>
      <c r="H224" s="1"/>
      <c r="I224" s="1" t="s">
        <v>521</v>
      </c>
      <c r="Q224" s="9">
        <v>1</v>
      </c>
      <c r="AA224" s="1">
        <f t="shared" si="15"/>
        <v>1</v>
      </c>
      <c r="AB224" s="1" t="str">
        <f t="shared" si="16"/>
        <v>U8-1;</v>
      </c>
    </row>
    <row r="225" s="5" customFormat="1" spans="1:28">
      <c r="A225" s="40">
        <v>43578</v>
      </c>
      <c r="B225" s="5">
        <v>1178762917</v>
      </c>
      <c r="C225" s="5" t="s">
        <v>63</v>
      </c>
      <c r="D225" s="5" t="s">
        <v>64</v>
      </c>
      <c r="E225" s="5" t="s">
        <v>26</v>
      </c>
      <c r="F225" s="5" t="s">
        <v>522</v>
      </c>
      <c r="G225" s="5">
        <v>18076701223</v>
      </c>
      <c r="H225" s="41"/>
      <c r="I225" s="5" t="s">
        <v>523</v>
      </c>
      <c r="J225" s="45">
        <v>1</v>
      </c>
      <c r="K225" s="45"/>
      <c r="L225" s="45"/>
      <c r="M225" s="45"/>
      <c r="N225" s="45"/>
      <c r="O225" s="45"/>
      <c r="P225" s="45"/>
      <c r="Q225" s="45"/>
      <c r="R225" s="45"/>
      <c r="S225" s="45"/>
      <c r="T225" s="45"/>
      <c r="AA225" s="5">
        <f t="shared" ref="AA225:AA235" si="17">SUM(J225:S225)</f>
        <v>1</v>
      </c>
      <c r="AB225" s="5" t="str">
        <f t="shared" si="16"/>
        <v>U1-1;</v>
      </c>
    </row>
    <row r="226" spans="1:28">
      <c r="A226" s="16">
        <v>43578</v>
      </c>
      <c r="B226" s="1">
        <v>2231330772</v>
      </c>
      <c r="C226" s="1" t="s">
        <v>63</v>
      </c>
      <c r="D226" s="1" t="s">
        <v>64</v>
      </c>
      <c r="E226" s="1" t="s">
        <v>26</v>
      </c>
      <c r="F226" s="1" t="s">
        <v>505</v>
      </c>
      <c r="G226" s="1">
        <v>13607886226</v>
      </c>
      <c r="I226" s="1" t="s">
        <v>524</v>
      </c>
      <c r="K226" s="9">
        <v>4</v>
      </c>
      <c r="L226" s="9">
        <v>4</v>
      </c>
      <c r="M226" s="9">
        <v>2</v>
      </c>
      <c r="AA226" s="1">
        <f t="shared" si="17"/>
        <v>10</v>
      </c>
      <c r="AB226" s="1" t="str">
        <f t="shared" si="16"/>
        <v>U2-4;U3-4;U4-2;</v>
      </c>
    </row>
    <row r="227" spans="1:28">
      <c r="A227" s="16">
        <v>43578</v>
      </c>
      <c r="B227" s="1">
        <v>8091890140</v>
      </c>
      <c r="C227" t="s">
        <v>63</v>
      </c>
      <c r="D227" t="s">
        <v>213</v>
      </c>
      <c r="E227" s="1" t="s">
        <v>26</v>
      </c>
      <c r="F227" s="1" t="s">
        <v>525</v>
      </c>
      <c r="G227" s="1">
        <v>15512210446</v>
      </c>
      <c r="H227" s="1"/>
      <c r="I227" s="1" t="s">
        <v>526</v>
      </c>
      <c r="N227" s="9">
        <v>1</v>
      </c>
      <c r="P227" s="9">
        <v>1</v>
      </c>
      <c r="AA227" s="1">
        <f t="shared" si="17"/>
        <v>2</v>
      </c>
      <c r="AB227" s="1" t="str">
        <f t="shared" si="16"/>
        <v>U6-1;U7-1;</v>
      </c>
    </row>
    <row r="228" spans="1:28">
      <c r="A228" s="16">
        <v>43578</v>
      </c>
      <c r="B228" s="1">
        <v>7223802313</v>
      </c>
      <c r="C228" t="s">
        <v>63</v>
      </c>
      <c r="D228" t="s">
        <v>213</v>
      </c>
      <c r="E228" s="1" t="s">
        <v>26</v>
      </c>
      <c r="F228" s="1" t="s">
        <v>527</v>
      </c>
      <c r="G228" s="1">
        <v>13111580870</v>
      </c>
      <c r="H228" s="1"/>
      <c r="I228" s="1" t="s">
        <v>528</v>
      </c>
      <c r="S228" s="9">
        <v>1</v>
      </c>
      <c r="AA228" s="1">
        <f t="shared" si="17"/>
        <v>1</v>
      </c>
      <c r="AB228" s="1" t="str">
        <f t="shared" si="16"/>
        <v>U10-1;</v>
      </c>
    </row>
    <row r="229" spans="1:28">
      <c r="A229" s="16">
        <v>43578</v>
      </c>
      <c r="B229" s="1">
        <v>7630474307</v>
      </c>
      <c r="C229" s="1" t="s">
        <v>24</v>
      </c>
      <c r="D229" s="1" t="s">
        <v>529</v>
      </c>
      <c r="E229" s="1" t="s">
        <v>26</v>
      </c>
      <c r="F229" s="1" t="s">
        <v>530</v>
      </c>
      <c r="G229" s="1">
        <v>13912958005</v>
      </c>
      <c r="H229" s="1"/>
      <c r="I229" s="1" t="s">
        <v>531</v>
      </c>
      <c r="Q229" s="9">
        <v>3</v>
      </c>
      <c r="AA229" s="1">
        <f t="shared" si="17"/>
        <v>3</v>
      </c>
      <c r="AB229" s="1" t="str">
        <f t="shared" si="16"/>
        <v>U8-3;</v>
      </c>
    </row>
    <row r="230" spans="1:28">
      <c r="A230" s="16">
        <v>43578</v>
      </c>
      <c r="B230" s="1">
        <v>8448592522</v>
      </c>
      <c r="C230" s="1" t="s">
        <v>53</v>
      </c>
      <c r="D230" s="1" t="s">
        <v>54</v>
      </c>
      <c r="E230" s="1" t="s">
        <v>26</v>
      </c>
      <c r="F230" s="1" t="s">
        <v>532</v>
      </c>
      <c r="G230" s="1">
        <v>18186532577</v>
      </c>
      <c r="H230" s="1"/>
      <c r="I230" s="1" t="s">
        <v>533</v>
      </c>
      <c r="K230" s="9">
        <v>1</v>
      </c>
      <c r="AA230" s="1">
        <f t="shared" si="17"/>
        <v>1</v>
      </c>
      <c r="AB230" s="1" t="str">
        <f t="shared" si="16"/>
        <v>U2-1;</v>
      </c>
    </row>
    <row r="231" spans="1:28">
      <c r="A231" s="16">
        <v>43578</v>
      </c>
      <c r="B231" s="1">
        <v>5197404189</v>
      </c>
      <c r="C231" s="1" t="s">
        <v>63</v>
      </c>
      <c r="D231" s="1" t="s">
        <v>228</v>
      </c>
      <c r="E231" s="1" t="s">
        <v>26</v>
      </c>
      <c r="F231" s="1" t="s">
        <v>372</v>
      </c>
      <c r="G231" s="1">
        <v>18935930373</v>
      </c>
      <c r="H231" s="1"/>
      <c r="I231" s="1" t="s">
        <v>373</v>
      </c>
      <c r="K231" s="9">
        <v>2</v>
      </c>
      <c r="AA231" s="1">
        <f t="shared" si="17"/>
        <v>2</v>
      </c>
      <c r="AB231" s="1" t="str">
        <f t="shared" ref="AB231:AB242" si="18">IF(J231&gt;0,"U1-"&amp;J231&amp;";","")&amp;IF(K231&gt;0,"U2-"&amp;K231&amp;";","")&amp;IF(L231&gt;0,"U3-"&amp;L231&amp;";","")&amp;IF(M231&gt;0,"U4-"&amp;M231&amp;";","")&amp;IF(N231&gt;0,"U6-"&amp;N231&amp;";","")&amp;IF(O231&gt;0,"U6(Toddler)-"&amp;O231&amp;";","")&amp;IF(P231&gt;0,"U7-"&amp;P231&amp;";","")&amp;IF(Q231&gt;0,"U8-"&amp;Q231&amp;";","")&amp;IF(R231&gt;0,"U9-"&amp;R231&amp;";","")&amp;IF(S231&gt;0,"U10-"&amp;S231&amp;";","")&amp;$V231</f>
        <v>U2-2;</v>
      </c>
    </row>
    <row r="232" spans="1:28">
      <c r="A232" s="16">
        <v>43578</v>
      </c>
      <c r="B232" s="1">
        <v>2138281455</v>
      </c>
      <c r="C232" s="1" t="s">
        <v>63</v>
      </c>
      <c r="D232" s="1" t="s">
        <v>534</v>
      </c>
      <c r="E232" s="1" t="s">
        <v>26</v>
      </c>
      <c r="F232" s="1" t="s">
        <v>535</v>
      </c>
      <c r="G232" s="1">
        <v>13686163219</v>
      </c>
      <c r="H232" s="1"/>
      <c r="I232" s="1" t="s">
        <v>536</v>
      </c>
      <c r="S232" s="9">
        <v>1</v>
      </c>
      <c r="AA232" s="1">
        <f t="shared" si="17"/>
        <v>1</v>
      </c>
      <c r="AB232" s="1" t="str">
        <f t="shared" si="18"/>
        <v>U10-1;</v>
      </c>
    </row>
    <row r="233" spans="1:28">
      <c r="A233" s="16">
        <v>43578</v>
      </c>
      <c r="B233" s="1">
        <v>4523094283</v>
      </c>
      <c r="C233" s="1" t="s">
        <v>24</v>
      </c>
      <c r="D233" s="1" t="s">
        <v>537</v>
      </c>
      <c r="E233" s="1" t="s">
        <v>26</v>
      </c>
      <c r="F233" s="1" t="s">
        <v>538</v>
      </c>
      <c r="G233" s="1">
        <v>17719127829</v>
      </c>
      <c r="H233" s="1"/>
      <c r="I233" s="1" t="s">
        <v>539</v>
      </c>
      <c r="K233" s="9">
        <v>1</v>
      </c>
      <c r="AA233" s="1">
        <f t="shared" si="17"/>
        <v>1</v>
      </c>
      <c r="AB233" s="1" t="str">
        <f t="shared" si="18"/>
        <v>U2-1;</v>
      </c>
    </row>
    <row r="234" s="6" customFormat="1" spans="1:28">
      <c r="A234" s="42">
        <v>43578</v>
      </c>
      <c r="B234" s="35" t="s">
        <v>540</v>
      </c>
      <c r="C234" s="4" t="s">
        <v>63</v>
      </c>
      <c r="D234" s="4" t="s">
        <v>264</v>
      </c>
      <c r="E234" s="4" t="s">
        <v>26</v>
      </c>
      <c r="F234" s="4" t="s">
        <v>541</v>
      </c>
      <c r="G234" s="6">
        <v>13862099690</v>
      </c>
      <c r="H234" s="43"/>
      <c r="I234" s="6" t="s">
        <v>265</v>
      </c>
      <c r="J234" s="46"/>
      <c r="K234" s="46"/>
      <c r="L234" s="46"/>
      <c r="M234" s="46"/>
      <c r="N234" s="46"/>
      <c r="O234" s="46"/>
      <c r="P234" s="46"/>
      <c r="Q234" s="46"/>
      <c r="R234" s="46"/>
      <c r="S234" s="46"/>
      <c r="T234" s="46"/>
      <c r="AA234" s="1">
        <f t="shared" si="17"/>
        <v>0</v>
      </c>
      <c r="AB234" s="1" t="str">
        <f t="shared" si="18"/>
        <v/>
      </c>
    </row>
    <row r="235" spans="1:28">
      <c r="A235" s="16">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AA235" s="1">
        <f t="shared" si="17"/>
        <v>19</v>
      </c>
      <c r="AB235" s="1" t="str">
        <f t="shared" si="18"/>
        <v>U1-5;U3-2;U6-2;U6(Toddler)-2;U7-2;U8-2;U9-4;</v>
      </c>
    </row>
    <row r="236" spans="1:28">
      <c r="A236" s="16">
        <v>43578</v>
      </c>
      <c r="B236" s="1">
        <v>6417539331</v>
      </c>
      <c r="C236" s="1" t="s">
        <v>24</v>
      </c>
      <c r="D236" s="1" t="s">
        <v>508</v>
      </c>
      <c r="E236" s="1" t="s">
        <v>26</v>
      </c>
      <c r="F236" s="1" t="s">
        <v>508</v>
      </c>
      <c r="G236" s="1">
        <v>14768068288</v>
      </c>
      <c r="H236" s="1"/>
      <c r="I236" s="1" t="s">
        <v>542</v>
      </c>
      <c r="J236" s="9">
        <v>1</v>
      </c>
      <c r="K236" s="9">
        <v>1</v>
      </c>
      <c r="AA236" s="1">
        <f t="shared" ref="AA236:AA242" si="19">SUM(J236:S236)</f>
        <v>2</v>
      </c>
      <c r="AB236" s="1" t="str">
        <f t="shared" si="18"/>
        <v>U1-1;U2-1;</v>
      </c>
    </row>
    <row r="237" spans="1:28">
      <c r="A237" s="16">
        <v>43579</v>
      </c>
      <c r="B237" s="1">
        <v>7640858911</v>
      </c>
      <c r="C237" s="1" t="s">
        <v>63</v>
      </c>
      <c r="D237" s="1" t="s">
        <v>408</v>
      </c>
      <c r="E237" s="1" t="s">
        <v>26</v>
      </c>
      <c r="F237" s="1" t="s">
        <v>408</v>
      </c>
      <c r="G237" s="1">
        <v>17616593399</v>
      </c>
      <c r="H237" s="1"/>
      <c r="I237" s="1" t="s">
        <v>543</v>
      </c>
      <c r="L237" s="9">
        <v>1</v>
      </c>
      <c r="Q237" s="9">
        <v>1</v>
      </c>
      <c r="AA237" s="1">
        <f t="shared" si="19"/>
        <v>2</v>
      </c>
      <c r="AB237" s="1" t="str">
        <f t="shared" si="18"/>
        <v>U3-1;U8-1;</v>
      </c>
    </row>
    <row r="238" spans="1:28">
      <c r="A238" s="16">
        <v>43579</v>
      </c>
      <c r="B238" s="1">
        <v>5907644280</v>
      </c>
      <c r="C238" s="1" t="s">
        <v>63</v>
      </c>
      <c r="D238" s="1" t="s">
        <v>84</v>
      </c>
      <c r="E238" s="1" t="s">
        <v>26</v>
      </c>
      <c r="F238" s="1" t="s">
        <v>544</v>
      </c>
      <c r="G238" s="1">
        <v>13811203580</v>
      </c>
      <c r="H238" s="1"/>
      <c r="I238" s="1" t="s">
        <v>545</v>
      </c>
      <c r="J238" s="9">
        <v>1</v>
      </c>
      <c r="AA238" s="1">
        <f t="shared" si="19"/>
        <v>1</v>
      </c>
      <c r="AB238" s="1" t="str">
        <f t="shared" si="18"/>
        <v>U1-1;</v>
      </c>
    </row>
    <row r="239" spans="1:28">
      <c r="A239" s="16">
        <v>43579</v>
      </c>
      <c r="B239" s="1">
        <v>4232581472</v>
      </c>
      <c r="C239" s="1" t="s">
        <v>24</v>
      </c>
      <c r="D239" s="1" t="s">
        <v>288</v>
      </c>
      <c r="E239" s="1" t="s">
        <v>26</v>
      </c>
      <c r="F239" s="1" t="s">
        <v>546</v>
      </c>
      <c r="G239" s="1">
        <v>15123678901</v>
      </c>
      <c r="H239" s="1"/>
      <c r="I239" s="1" t="s">
        <v>547</v>
      </c>
      <c r="J239" s="9">
        <v>1</v>
      </c>
      <c r="K239" s="9">
        <v>1</v>
      </c>
      <c r="L239" s="9">
        <v>1</v>
      </c>
      <c r="N239" s="9">
        <v>1</v>
      </c>
      <c r="AA239" s="1">
        <f t="shared" si="19"/>
        <v>4</v>
      </c>
      <c r="AB239" s="1" t="str">
        <f t="shared" si="18"/>
        <v>U1-1;U2-1;U3-1;U6-1;</v>
      </c>
    </row>
    <row r="240" spans="1:28">
      <c r="A240" s="16">
        <v>43579</v>
      </c>
      <c r="B240" s="1">
        <v>1703856740</v>
      </c>
      <c r="C240" s="1" t="s">
        <v>63</v>
      </c>
      <c r="D240" s="1" t="s">
        <v>93</v>
      </c>
      <c r="E240" s="1" t="s">
        <v>26</v>
      </c>
      <c r="F240" s="1" t="s">
        <v>548</v>
      </c>
      <c r="G240" s="1">
        <v>13653975400</v>
      </c>
      <c r="H240" s="1"/>
      <c r="I240" s="1" t="s">
        <v>549</v>
      </c>
      <c r="J240" s="9">
        <v>2</v>
      </c>
      <c r="AA240" s="1">
        <f t="shared" si="19"/>
        <v>2</v>
      </c>
      <c r="AB240" s="1" t="str">
        <f t="shared" si="18"/>
        <v>U1-2;</v>
      </c>
    </row>
    <row r="241" spans="1:28">
      <c r="A241" s="16">
        <v>43579</v>
      </c>
      <c r="B241" s="1">
        <v>5370343559</v>
      </c>
      <c r="C241" s="1" t="s">
        <v>63</v>
      </c>
      <c r="D241" s="1" t="s">
        <v>408</v>
      </c>
      <c r="E241" s="1" t="s">
        <v>26</v>
      </c>
      <c r="F241" s="1" t="s">
        <v>408</v>
      </c>
      <c r="G241" s="1">
        <v>17616593399</v>
      </c>
      <c r="H241" s="1"/>
      <c r="I241" s="1" t="s">
        <v>543</v>
      </c>
      <c r="L241" s="9">
        <v>1</v>
      </c>
      <c r="Q241" s="9">
        <v>2</v>
      </c>
      <c r="AA241" s="1">
        <f t="shared" si="19"/>
        <v>3</v>
      </c>
      <c r="AB241" s="1" t="str">
        <f t="shared" si="18"/>
        <v>U3-1;U8-2;</v>
      </c>
    </row>
    <row r="242" spans="1:28">
      <c r="A242" s="16">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AA242" s="1">
        <f t="shared" si="19"/>
        <v>11</v>
      </c>
      <c r="AB242" s="1" t="str">
        <f t="shared" si="18"/>
        <v>U1-2;U2-4;U6-1;U6(Toddler)-1;U7-1;U8-1;U9-1;</v>
      </c>
    </row>
    <row r="243" spans="1:28">
      <c r="A243" s="16">
        <v>43579</v>
      </c>
      <c r="B243" s="1">
        <v>9917790461</v>
      </c>
      <c r="C243" s="1" t="s">
        <v>42</v>
      </c>
      <c r="D243" s="1" t="s">
        <v>550</v>
      </c>
      <c r="E243" s="1" t="s">
        <v>26</v>
      </c>
      <c r="F243" s="1" t="s">
        <v>550</v>
      </c>
      <c r="G243" s="1">
        <v>13960785349</v>
      </c>
      <c r="H243" s="1"/>
      <c r="I243" s="1" t="s">
        <v>551</v>
      </c>
      <c r="J243" s="9">
        <v>1</v>
      </c>
      <c r="K243" s="9">
        <v>1</v>
      </c>
      <c r="L243" s="9">
        <v>1</v>
      </c>
      <c r="M243" s="9">
        <v>1</v>
      </c>
      <c r="N243" s="9">
        <v>1</v>
      </c>
      <c r="O243" s="9"/>
      <c r="P243" s="9">
        <v>1</v>
      </c>
      <c r="Q243" s="9">
        <v>1</v>
      </c>
      <c r="R243" s="9">
        <v>1</v>
      </c>
      <c r="S243" s="9">
        <v>1</v>
      </c>
      <c r="AA243" s="1">
        <f>SUM(J243:S243)</f>
        <v>9</v>
      </c>
      <c r="AB243" s="1" t="str">
        <f>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row>
    <row r="244" s="2" customFormat="1" spans="1:28">
      <c r="A244" s="26">
        <v>43579</v>
      </c>
      <c r="B244" s="2">
        <v>2946396290</v>
      </c>
      <c r="C244" s="2" t="s">
        <v>63</v>
      </c>
      <c r="D244" s="2" t="s">
        <v>228</v>
      </c>
      <c r="E244" s="2" t="s">
        <v>26</v>
      </c>
      <c r="F244" s="2" t="s">
        <v>372</v>
      </c>
      <c r="G244" s="2">
        <v>18935930373</v>
      </c>
      <c r="H244" s="44"/>
      <c r="I244" s="2" t="s">
        <v>373</v>
      </c>
      <c r="J244" s="30">
        <v>2</v>
      </c>
      <c r="K244" s="30">
        <v>4</v>
      </c>
      <c r="L244" s="30"/>
      <c r="M244" s="30"/>
      <c r="N244" s="30"/>
      <c r="O244" s="30"/>
      <c r="P244" s="30"/>
      <c r="Q244" s="30"/>
      <c r="R244" s="30"/>
      <c r="S244" s="30"/>
      <c r="T244" s="30"/>
      <c r="AA244" s="2">
        <f>SUM(J244:S244)</f>
        <v>6</v>
      </c>
      <c r="AB244" s="2" t="str">
        <f>IF(J244&gt;0,"U1-"&amp;J244&amp;";","")&amp;IF(K244&gt;0,"U2-"&amp;K244&amp;";","")&amp;IF(L244&gt;0,"U3-"&amp;L244&amp;";","")&amp;IF(M244&gt;0,"U4-"&amp;M244&amp;";","")&amp;IF(N244&gt;0,"U6-"&amp;N244&amp;";","")&amp;IF(O244&gt;0,"U6(Toddler)-"&amp;O244&amp;";","")&amp;IF(P244&gt;0,"U7-"&amp;P244&amp;";","")&amp;IF(Q244&gt;0,"U8-"&amp;Q244&amp;";","")&amp;IF(R244&gt;0,"U9-"&amp;R244&amp;";","")&amp;IF(S244&gt;0,"U10-"&amp;S244&amp;";","")&amp;$V244</f>
        <v>U1-2;U2-4;</v>
      </c>
    </row>
    <row r="245" spans="1:28">
      <c r="A245" s="26">
        <v>43579</v>
      </c>
      <c r="B245" s="1">
        <v>6357812954</v>
      </c>
      <c r="C245" s="1" t="s">
        <v>63</v>
      </c>
      <c r="D245" s="1" t="s">
        <v>141</v>
      </c>
      <c r="E245" s="1" t="s">
        <v>26</v>
      </c>
      <c r="F245" s="1" t="s">
        <v>141</v>
      </c>
      <c r="G245" s="1">
        <v>13177777058</v>
      </c>
      <c r="H245" s="1"/>
      <c r="I245" s="1" t="s">
        <v>147</v>
      </c>
      <c r="J245" s="9">
        <v>3</v>
      </c>
      <c r="Q245" s="9">
        <v>1</v>
      </c>
      <c r="R245" s="9">
        <v>2</v>
      </c>
      <c r="AA245" s="2">
        <f>SUM(J245:S245)</f>
        <v>6</v>
      </c>
      <c r="AB245" s="1" t="str">
        <f>IF(J245&gt;0,"U1-"&amp;J245&amp;";","")&amp;IF(K245&gt;0,"U2-"&amp;K245&amp;";","")&amp;IF(L245&gt;0,"U3-"&amp;L245&amp;";","")&amp;IF(M245&gt;0,"U4-"&amp;M245&amp;";","")&amp;IF(N245&gt;0,"U6-"&amp;N245&amp;";","")&amp;IF(P245&gt;0,"U7-"&amp;P245&amp;";","")&amp;IF(Q245&gt;0,"U8-"&amp;Q245&amp;";","")&amp;IF(R245&gt;0,"U9-"&amp;R245&amp;";","")&amp;IF(S245&gt;0,"U10-"&amp;S245&amp;";","")&amp;V245</f>
        <v>U1-3;U8-1;U9-2;</v>
      </c>
    </row>
    <row r="246" spans="1:28">
      <c r="A246" s="26">
        <v>43579</v>
      </c>
      <c r="B246" s="1">
        <v>3139194381</v>
      </c>
      <c r="C246" s="1" t="s">
        <v>63</v>
      </c>
      <c r="D246" s="1" t="s">
        <v>198</v>
      </c>
      <c r="E246" s="1" t="s">
        <v>26</v>
      </c>
      <c r="F246" s="1" t="s">
        <v>423</v>
      </c>
      <c r="G246" s="1">
        <v>13382451910</v>
      </c>
      <c r="H246" s="1"/>
      <c r="I246" s="1" t="s">
        <v>424</v>
      </c>
      <c r="J246" s="1"/>
      <c r="K246" s="1"/>
      <c r="L246" s="1"/>
      <c r="M246" s="1"/>
      <c r="N246" s="1"/>
      <c r="O246" s="1"/>
      <c r="P246" s="1"/>
      <c r="Q246" s="1"/>
      <c r="R246" s="1"/>
      <c r="S246" s="1">
        <v>1</v>
      </c>
      <c r="T246" s="1"/>
      <c r="AA246" s="2">
        <f>SUM(J246:S246)</f>
        <v>1</v>
      </c>
      <c r="AB246" s="1" t="str">
        <f>IF(J246&gt;0,"U1-"&amp;J246&amp;";","")&amp;IF(K246&gt;0,"U2-"&amp;K246&amp;";","")&amp;IF(L246&gt;0,"U3-"&amp;L246&amp;";","")&amp;IF(M246&gt;0,"U4-"&amp;M246&amp;";","")&amp;IF(N246&gt;0,"U6-"&amp;N246&amp;";","")&amp;IF(P246&gt;0,"U7-"&amp;P246&amp;";","")&amp;IF(Q246&gt;0,"U8-"&amp;Q246&amp;";","")&amp;IF(R246&gt;0,"U9-"&amp;R246&amp;";","")&amp;IF(S246&gt;0,"U10-"&amp;S246&amp;";","")&amp;V246</f>
        <v>U10-1;</v>
      </c>
    </row>
    <row r="247" spans="1:28">
      <c r="A247" s="16">
        <v>43579</v>
      </c>
      <c r="B247" s="1">
        <v>5676304461</v>
      </c>
      <c r="C247" s="1" t="s">
        <v>63</v>
      </c>
      <c r="D247" s="1" t="s">
        <v>84</v>
      </c>
      <c r="E247" s="1" t="s">
        <v>26</v>
      </c>
      <c r="F247" s="1" t="s">
        <v>149</v>
      </c>
      <c r="G247" s="1">
        <v>18231557792</v>
      </c>
      <c r="H247" s="1"/>
      <c r="I247" s="1" t="s">
        <v>150</v>
      </c>
      <c r="L247" s="9">
        <v>2</v>
      </c>
      <c r="M247" s="9">
        <v>2</v>
      </c>
      <c r="O247" s="9">
        <v>1</v>
      </c>
      <c r="P247" s="9">
        <v>1</v>
      </c>
      <c r="AB247" s="1" t="str">
        <f>IF(J247&gt;0,"U1-"&amp;J247&amp;";","")&amp;IF(K247&gt;0,"U2-"&amp;K247&amp;";","")&amp;IF(L247&gt;0,"U3-"&amp;L247&amp;";","")&amp;IF(M247&gt;0,"U4-"&amp;M247&amp;";","")&amp;IF(N247&gt;0,"U6-"&amp;N247&amp;";","")&amp;IF(P247&gt;0,"U7-"&amp;P247&amp;";","")&amp;IF(Q247&gt;0,"U8-"&amp;Q247&amp;";","")&amp;IF(R247&gt;0,"U9-"&amp;R247&amp;";","")&amp;IF(S247&gt;0,"U10-"&amp;S247&amp;";","")&amp;V247</f>
        <v>U3-2;U4-2;U7-1;</v>
      </c>
    </row>
    <row r="248" spans="1:28">
      <c r="A248" s="16">
        <v>43579</v>
      </c>
      <c r="B248" s="1">
        <v>6368549854</v>
      </c>
      <c r="C248" s="1" t="s">
        <v>63</v>
      </c>
      <c r="D248" s="1" t="s">
        <v>192</v>
      </c>
      <c r="E248" s="1" t="s">
        <v>26</v>
      </c>
      <c r="F248" s="1" t="s">
        <v>552</v>
      </c>
      <c r="G248" s="1">
        <v>13829721862</v>
      </c>
      <c r="H248" s="1"/>
      <c r="I248" s="1" t="s">
        <v>553</v>
      </c>
      <c r="J248" s="9">
        <v>1</v>
      </c>
      <c r="K248" s="9">
        <v>1</v>
      </c>
      <c r="AB248" s="1" t="str">
        <f>IF(J248&gt;0,"U1-"&amp;J248&amp;";","")&amp;IF(K248&gt;0,"U2-"&amp;K248&amp;";","")&amp;IF(L248&gt;0,"U3-"&amp;L248&amp;";","")&amp;IF(M248&gt;0,"U4-"&amp;M248&amp;";","")&amp;IF(N248&gt;0,"U6-"&amp;N248&amp;";","")&amp;IF(P248&gt;0,"U7-"&amp;P248&amp;";","")&amp;IF(Q248&gt;0,"U8-"&amp;Q248&amp;";","")&amp;IF(R248&gt;0,"U9-"&amp;R248&amp;";","")&amp;IF(S248&gt;0,"U10-"&amp;S248&amp;";","")&amp;V248</f>
        <v>U1-1;U2-1;</v>
      </c>
    </row>
    <row r="249" spans="1:28">
      <c r="A249" s="16">
        <v>43579</v>
      </c>
      <c r="B249" s="2">
        <v>3259200902</v>
      </c>
      <c r="C249" s="1" t="s">
        <v>63</v>
      </c>
      <c r="D249" s="1" t="s">
        <v>141</v>
      </c>
      <c r="E249" s="1" t="s">
        <v>26</v>
      </c>
      <c r="F249" s="1" t="s">
        <v>141</v>
      </c>
      <c r="G249" s="1">
        <v>13177777058</v>
      </c>
      <c r="H249" s="1"/>
      <c r="I249" s="1" t="s">
        <v>147</v>
      </c>
      <c r="Q249" s="9">
        <v>1</v>
      </c>
      <c r="AB249" s="1" t="str">
        <f>IF(J249&gt;0,"U1-"&amp;J249&amp;";","")&amp;IF(K249&gt;0,"U2-"&amp;K249&amp;";","")&amp;IF(L249&gt;0,"U3-"&amp;L249&amp;";","")&amp;IF(M249&gt;0,"U4-"&amp;M249&amp;";","")&amp;IF(N249&gt;0,"U6-"&amp;N249&amp;";","")&amp;IF(P249&gt;0,"U7-"&amp;P249&amp;";","")&amp;IF(Q249&gt;0,"U8-"&amp;Q249&amp;";","")&amp;IF(R249&gt;0,"U9-"&amp;R249&amp;";","")&amp;IF(S249&gt;0,"U10-"&amp;S249&amp;";","")&amp;V249</f>
        <v>U8-1;</v>
      </c>
    </row>
    <row r="250" spans="1:28">
      <c r="A250" s="16">
        <v>43579</v>
      </c>
      <c r="B250" s="1">
        <v>7380148177</v>
      </c>
      <c r="C250" s="1" t="s">
        <v>63</v>
      </c>
      <c r="D250" s="1" t="s">
        <v>64</v>
      </c>
      <c r="E250" s="1" t="s">
        <v>26</v>
      </c>
      <c r="F250" s="1" t="s">
        <v>554</v>
      </c>
      <c r="G250" s="1">
        <v>13978809421</v>
      </c>
      <c r="I250" s="1" t="s">
        <v>555</v>
      </c>
      <c r="N250" s="9">
        <v>2</v>
      </c>
      <c r="AB250" s="1" t="str">
        <f>IF(J250&gt;0,"U1-"&amp;J250&amp;";","")&amp;IF(K250&gt;0,"U2-"&amp;K250&amp;";","")&amp;IF(L250&gt;0,"U3-"&amp;L250&amp;";","")&amp;IF(M250&gt;0,"U4-"&amp;M250&amp;";","")&amp;IF(N250&gt;0,"U6-"&amp;N250&amp;";","")&amp;IF(P250&gt;0,"U7-"&amp;P250&amp;";","")&amp;IF(Q250&gt;0,"U8-"&amp;Q250&amp;";","")&amp;IF(R250&gt;0,"U9-"&amp;R250&amp;";","")&amp;IF(S250&gt;0,"U10-"&amp;S250&amp;";","")&amp;V250</f>
        <v>U6-2;</v>
      </c>
    </row>
    <row r="251" s="6" customFormat="1" spans="1:28">
      <c r="A251" s="42">
        <v>43579</v>
      </c>
      <c r="B251" s="35" t="s">
        <v>556</v>
      </c>
      <c r="C251" s="4" t="s">
        <v>63</v>
      </c>
      <c r="D251" s="4" t="s">
        <v>141</v>
      </c>
      <c r="E251" s="4" t="s">
        <v>26</v>
      </c>
      <c r="F251" s="4" t="s">
        <v>141</v>
      </c>
      <c r="G251" s="1">
        <v>13177777058</v>
      </c>
      <c r="H251" s="43"/>
      <c r="I251" s="1" t="s">
        <v>147</v>
      </c>
      <c r="J251" s="46"/>
      <c r="K251" s="46"/>
      <c r="L251" s="46"/>
      <c r="M251" s="46"/>
      <c r="N251" s="46"/>
      <c r="O251" s="46"/>
      <c r="P251" s="46"/>
      <c r="Q251" s="46"/>
      <c r="R251" s="46"/>
      <c r="S251" s="46"/>
      <c r="T251" s="46"/>
      <c r="AA251" s="1"/>
      <c r="AB251" s="1" t="str">
        <f>IF(J251&gt;0,"U1-"&amp;J251&amp;";","")&amp;IF(K251&gt;0,"U2-"&amp;K251&amp;";","")&amp;IF(L251&gt;0,"U3-"&amp;L251&amp;";","")&amp;IF(M251&gt;0,"U4-"&amp;M251&amp;";","")&amp;IF(N251&gt;0,"U6-"&amp;N251&amp;";","")&amp;IF(P251&gt;0,"U7-"&amp;P251&amp;";","")&amp;IF(Q251&gt;0,"U8-"&amp;Q251&amp;";","")&amp;IF(R251&gt;0,"U9-"&amp;R251&amp;";","")&amp;IF(S251&gt;0,"U10-"&amp;S251&amp;";","")&amp;V251</f>
        <v/>
      </c>
    </row>
    <row r="252" spans="28:28">
      <c r="AB252" s="1" t="str">
        <f>IF(J252&gt;0,"U1-"&amp;J252&amp;";","")&amp;IF(K252&gt;0,"U2-"&amp;K252&amp;";","")&amp;IF(L252&gt;0,"U3-"&amp;L252&amp;";","")&amp;IF(M252&gt;0,"U4-"&amp;M252&amp;";","")&amp;IF(N252&gt;0,"U6-"&amp;N252&amp;";","")&amp;IF(P252&gt;0,"U7-"&amp;P252&amp;";","")&amp;IF(Q252&gt;0,"U8-"&amp;Q252&amp;";","")&amp;IF(R252&gt;0,"U9-"&amp;R252&amp;";","")&amp;IF(S252&gt;0,"U10-"&amp;S252&amp;";","")&amp;V252</f>
        <v/>
      </c>
    </row>
    <row r="253" spans="28:28">
      <c r="AB253" s="1" t="str">
        <f>IF(J253&gt;0,"U1-"&amp;J253&amp;";","")&amp;IF(K253&gt;0,"U2-"&amp;K253&amp;";","")&amp;IF(L253&gt;0,"U3-"&amp;L253&amp;";","")&amp;IF(M253&gt;0,"U4-"&amp;M253&amp;";","")&amp;IF(N253&gt;0,"U6-"&amp;N253&amp;";","")&amp;IF(P253&gt;0,"U7-"&amp;P253&amp;";","")&amp;IF(Q253&gt;0,"U8-"&amp;Q253&amp;";","")&amp;IF(R253&gt;0,"U9-"&amp;R253&amp;";","")&amp;IF(S253&gt;0,"U10-"&amp;S253&amp;";","")&amp;V253</f>
        <v/>
      </c>
    </row>
    <row r="254" spans="28:28">
      <c r="AB254" s="1" t="str">
        <f>IF(J254&gt;0,"U1-"&amp;J254&amp;";","")&amp;IF(K254&gt;0,"U2-"&amp;K254&amp;";","")&amp;IF(L254&gt;0,"U3-"&amp;L254&amp;";","")&amp;IF(M254&gt;0,"U4-"&amp;M254&amp;";","")&amp;IF(N254&gt;0,"U6-"&amp;N254&amp;";","")&amp;IF(P254&gt;0,"U7-"&amp;P254&amp;";","")&amp;IF(Q254&gt;0,"U8-"&amp;Q254&amp;";","")&amp;IF(R254&gt;0,"U9-"&amp;R254&amp;";","")&amp;IF(S254&gt;0,"U10-"&amp;S254&amp;";","")&amp;V254</f>
        <v/>
      </c>
    </row>
    <row r="255" spans="28:28">
      <c r="AB255" s="1" t="str">
        <f>IF(J255&gt;0,"U1-"&amp;J255&amp;";","")&amp;IF(K255&gt;0,"U2-"&amp;K255&amp;";","")&amp;IF(L255&gt;0,"U3-"&amp;L255&amp;";","")&amp;IF(M255&gt;0,"U4-"&amp;M255&amp;";","")&amp;IF(N255&gt;0,"U6-"&amp;N255&amp;";","")&amp;IF(P255&gt;0,"U7-"&amp;P255&amp;";","")&amp;IF(Q255&gt;0,"U8-"&amp;Q255&amp;";","")&amp;IF(R255&gt;0,"U9-"&amp;R255&amp;";","")&amp;IF(S255&gt;0,"U10-"&amp;S255&amp;";","")&amp;V255</f>
        <v/>
      </c>
    </row>
    <row r="1048574" spans="10:19">
      <c r="J1048574" s="9">
        <f t="shared" ref="J1048574:S1048574" si="20">SUM(J2:J1048573)</f>
        <v>310</v>
      </c>
      <c r="K1048574" s="9">
        <f t="shared" si="20"/>
        <v>335</v>
      </c>
      <c r="L1048574" s="9">
        <f t="shared" si="20"/>
        <v>82</v>
      </c>
      <c r="M1048574" s="9">
        <f t="shared" si="20"/>
        <v>54</v>
      </c>
      <c r="N1048574" s="9">
        <f t="shared" si="20"/>
        <v>50</v>
      </c>
      <c r="O1048574" s="9">
        <f t="shared" si="20"/>
        <v>8</v>
      </c>
      <c r="P1048574" s="9">
        <f t="shared" si="20"/>
        <v>24</v>
      </c>
      <c r="Q1048574" s="9">
        <f t="shared" si="20"/>
        <v>78</v>
      </c>
      <c r="R1048574" s="9">
        <f t="shared" si="20"/>
        <v>119</v>
      </c>
      <c r="S1048574" s="9">
        <f t="shared" si="20"/>
        <v>74</v>
      </c>
    </row>
  </sheetData>
  <autoFilter ref="A1:S251">
    <filterColumn colId="0">
      <filters>
        <dateGroupItem year="2019" month="4" day="22" dateTimeGrouping="day"/>
        <dateGroupItem year="2019" month="4" day="23" dateTimeGrouping="day"/>
        <dateGroupItem year="2019" month="4" day="24"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2019-04-24T07:18:58Z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