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465"/>
  </bookViews>
  <sheets>
    <sheet name="4月份客户发货需求" sheetId="1" r:id="rId1"/>
  </sheets>
  <definedNames>
    <definedName name="_xlnm._FilterDatabase" localSheetId="0" hidden="1">'4月份客户发货需求'!$A$1:$S$219</definedName>
  </definedNames>
  <calcPr calcId="144525"/>
</workbook>
</file>

<file path=xl/comments1.xml><?xml version="1.0" encoding="utf-8"?>
<comments xmlns="http://schemas.openxmlformats.org/spreadsheetml/2006/main">
  <authors>
    <author>Administrator</author>
    <author>lenovo</author>
    <author>xbany</author>
    <author>微软用户</author>
    <author>xz</author>
  </authors>
  <commentList>
    <comment ref="F31" authorId="0">
      <text>
        <r>
          <rPr>
            <sz val="9"/>
            <rFont val="宋体"/>
            <charset val="134"/>
          </rPr>
          <t>腰枕灰色</t>
        </r>
      </text>
    </comment>
    <comment ref="F33" authorId="0">
      <text>
        <r>
          <rPr>
            <sz val="9"/>
            <rFont val="宋体"/>
            <charset val="134"/>
          </rPr>
          <t>要蓝色</t>
        </r>
      </text>
    </comment>
    <comment ref="F38" authorId="0">
      <text>
        <r>
          <rPr>
            <sz val="9"/>
            <rFont val="宋体"/>
            <charset val="134"/>
          </rPr>
          <t>发蓝色</t>
        </r>
      </text>
    </comment>
    <comment ref="F39" authorId="0">
      <text>
        <r>
          <rPr>
            <sz val="9"/>
            <rFont val="宋体"/>
            <charset val="134"/>
          </rPr>
          <t>发两个蓝色一个灰色</t>
        </r>
      </text>
    </comment>
    <comment ref="F40" authorId="0">
      <text>
        <r>
          <rPr>
            <b/>
            <sz val="9"/>
            <rFont val="宋体"/>
            <charset val="134"/>
          </rPr>
          <t>u10 3个蓝色 2个灰色的</t>
        </r>
      </text>
    </comment>
    <comment ref="F43" authorId="0">
      <text>
        <r>
          <rPr>
            <sz val="9"/>
            <rFont val="宋体"/>
            <charset val="134"/>
          </rPr>
          <t>2个灰色；3个蓝色</t>
        </r>
      </text>
    </comment>
    <comment ref="F47" authorId="0">
      <text>
        <r>
          <rPr>
            <sz val="9"/>
            <rFont val="宋体"/>
            <charset val="134"/>
          </rPr>
          <t>要蓝色</t>
        </r>
      </text>
    </comment>
    <comment ref="F51" authorId="0">
      <text>
        <r>
          <rPr>
            <sz val="9"/>
            <rFont val="宋体"/>
            <charset val="134"/>
          </rPr>
          <t>灰色</t>
        </r>
      </text>
    </comment>
    <comment ref="F52" authorId="0">
      <text>
        <r>
          <rPr>
            <sz val="9"/>
            <rFont val="宋体"/>
            <charset val="134"/>
          </rPr>
          <t>灰色</t>
        </r>
      </text>
    </comment>
    <comment ref="F54" authorId="0">
      <text>
        <r>
          <rPr>
            <b/>
            <sz val="9"/>
            <rFont val="宋体"/>
            <charset val="134"/>
          </rPr>
          <t>u10要2个蓝色，2个灰色</t>
        </r>
      </text>
    </comment>
    <comment ref="F57" authorId="0">
      <text>
        <r>
          <rPr>
            <sz val="9"/>
            <rFont val="宋体"/>
            <charset val="134"/>
          </rPr>
          <t>u10要蓝色</t>
        </r>
      </text>
    </comment>
    <comment ref="F79" authorId="1">
      <text>
        <r>
          <rPr>
            <sz val="9"/>
            <rFont val="宋体"/>
            <charset val="134"/>
          </rPr>
          <t>u10要新款的蓝色的</t>
        </r>
      </text>
    </comment>
    <comment ref="F81" authorId="1">
      <text>
        <r>
          <rPr>
            <sz val="9"/>
            <rFont val="宋体"/>
            <charset val="134"/>
          </rPr>
          <t xml:space="preserve">固定带、蓝色款
</t>
        </r>
      </text>
    </comment>
    <comment ref="F83" authorId="1">
      <text>
        <r>
          <rPr>
            <sz val="12"/>
            <rFont val="宋体"/>
            <charset val="134"/>
          </rPr>
          <t>浅色</t>
        </r>
      </text>
    </comment>
    <comment ref="D86" authorId="0">
      <text>
        <r>
          <rPr>
            <sz val="9"/>
            <rFont val="宋体"/>
            <charset val="134"/>
          </rPr>
          <t xml:space="preserve"> 换货的
3.13号、3.20
需要补发两个枕头套
都是u1的 烂了</t>
        </r>
      </text>
    </comment>
    <comment ref="F86" authorId="0">
      <text>
        <r>
          <rPr>
            <sz val="9"/>
            <rFont val="宋体"/>
            <charset val="134"/>
          </rPr>
          <t xml:space="preserve"> 换货的
3.13号、3.20
需要补发两个枕头套
都是u1的 烂了
</t>
        </r>
      </text>
    </comment>
    <comment ref="F89" authorId="2">
      <text>
        <r>
          <rPr>
            <b/>
            <sz val="12"/>
            <rFont val="宋体"/>
            <charset val="134"/>
          </rPr>
          <t>要蓝色</t>
        </r>
      </text>
    </comment>
    <comment ref="F92" authorId="2">
      <text>
        <r>
          <rPr>
            <b/>
            <sz val="12"/>
            <rFont val="宋体"/>
            <charset val="134"/>
          </rPr>
          <t>蓝色</t>
        </r>
      </text>
    </comment>
    <comment ref="F100" authorId="2">
      <text>
        <r>
          <rPr>
            <b/>
            <sz val="12"/>
            <rFont val="宋体"/>
            <charset val="134"/>
          </rPr>
          <t>深色</t>
        </r>
      </text>
    </comment>
    <comment ref="F101" authorId="2">
      <text>
        <r>
          <rPr>
            <b/>
            <sz val="12"/>
            <rFont val="宋体"/>
            <charset val="134"/>
          </rPr>
          <t>灰色</t>
        </r>
      </text>
    </comment>
    <comment ref="F105" authorId="2">
      <text>
        <r>
          <rPr>
            <b/>
            <sz val="9"/>
            <rFont val="宋体"/>
            <charset val="134"/>
          </rPr>
          <t>灰色</t>
        </r>
      </text>
    </comment>
    <comment ref="F111" authorId="2">
      <text>
        <r>
          <rPr>
            <b/>
            <sz val="9"/>
            <rFont val="宋体"/>
            <charset val="134"/>
          </rPr>
          <t>u9枕头套蓝色大象-1</t>
        </r>
      </text>
    </comment>
    <comment ref="F112" authorId="2">
      <text>
        <r>
          <rPr>
            <b/>
            <sz val="12"/>
            <rFont val="宋体"/>
            <charset val="134"/>
          </rPr>
          <t>U枕要新款带扣绳的 一个粉一个蓝。腰枕2个一个颜色一个</t>
        </r>
        <r>
          <rPr>
            <b/>
            <sz val="9"/>
            <rFont val="宋体"/>
            <charset val="134"/>
          </rPr>
          <t xml:space="preserve"> </t>
        </r>
      </text>
    </comment>
    <comment ref="F116" authorId="2">
      <text>
        <r>
          <rPr>
            <b/>
            <sz val="12"/>
            <rFont val="宋体"/>
            <charset val="134"/>
          </rPr>
          <t>只要老厂的货。</t>
        </r>
      </text>
    </comment>
    <comment ref="F117" authorId="2">
      <text>
        <r>
          <rPr>
            <b/>
            <sz val="9"/>
            <rFont val="宋体"/>
            <charset val="134"/>
          </rPr>
          <t>只要老厂的货。</t>
        </r>
      </text>
    </comment>
    <comment ref="F123" authorId="2">
      <text>
        <r>
          <rPr>
            <b/>
            <sz val="12"/>
            <rFont val="宋体"/>
            <charset val="134"/>
          </rPr>
          <t>新款粉色</t>
        </r>
      </text>
    </comment>
    <comment ref="F129" authorId="2">
      <text>
        <r>
          <rPr>
            <b/>
            <sz val="12"/>
            <rFont val="宋体"/>
            <charset val="134"/>
          </rPr>
          <t>U型枕1个粉红，2个蓝色</t>
        </r>
      </text>
    </comment>
    <comment ref="F131" authorId="2">
      <text>
        <r>
          <rPr>
            <b/>
            <sz val="12"/>
            <rFont val="宋体"/>
            <charset val="134"/>
          </rPr>
          <t xml:space="preserve">新款U枕四个颜色各1个，新款腰枕两个颜色各1个 </t>
        </r>
      </text>
    </comment>
    <comment ref="F135" authorId="2">
      <text>
        <r>
          <rPr>
            <b/>
            <sz val="9"/>
            <rFont val="宋体"/>
            <charset val="134"/>
          </rPr>
          <t>老款</t>
        </r>
        <r>
          <rPr>
            <sz val="9"/>
            <rFont val="宋体"/>
            <charset val="134"/>
          </rPr>
          <t xml:space="preserve">
</t>
        </r>
      </text>
    </comment>
    <comment ref="D147" authorId="2">
      <text>
        <r>
          <rPr>
            <b/>
            <sz val="12"/>
            <rFont val="宋体"/>
            <charset val="134"/>
          </rPr>
          <t>其下级 王蕾下单</t>
        </r>
        <r>
          <rPr>
            <b/>
            <sz val="9"/>
            <rFont val="宋体"/>
            <charset val="134"/>
          </rPr>
          <t xml:space="preserve">
</t>
        </r>
      </text>
    </comment>
    <comment ref="D148" authorId="2">
      <text>
        <r>
          <rPr>
            <b/>
            <sz val="9"/>
            <rFont val="宋体"/>
            <charset val="134"/>
          </rPr>
          <t xml:space="preserve">下级 邓少欢下单
</t>
        </r>
      </text>
    </comment>
    <comment ref="F154" authorId="3">
      <text>
        <r>
          <rPr>
            <b/>
            <sz val="9"/>
            <rFont val="宋体"/>
            <charset val="134"/>
          </rPr>
          <t>U型枕粉色，蓝色。靠枕一个颜色一个</t>
        </r>
      </text>
    </comment>
    <comment ref="F155" authorId="3">
      <text>
        <r>
          <rPr>
            <b/>
            <sz val="9"/>
            <rFont val="宋体"/>
            <charset val="134"/>
          </rPr>
          <t>1个蓝色，1个棕色</t>
        </r>
      </text>
    </comment>
    <comment ref="F156" authorId="0">
      <text>
        <r>
          <rPr>
            <b/>
            <sz val="9"/>
            <rFont val="宋体"/>
            <charset val="134"/>
          </rPr>
          <t xml:space="preserve">老款
</t>
        </r>
      </text>
    </comment>
    <comment ref="F159" authorId="4">
      <text>
        <r>
          <rPr>
            <b/>
            <sz val="9"/>
            <rFont val="宋体"/>
            <charset val="134"/>
          </rPr>
          <t xml:space="preserve">老款
</t>
        </r>
      </text>
    </comment>
    <comment ref="F165" authorId="4">
      <text>
        <r>
          <rPr>
            <b/>
            <sz val="12"/>
            <rFont val="宋体"/>
            <charset val="134"/>
          </rPr>
          <t xml:space="preserve">发往泰国清迈府
U10 灰色
</t>
        </r>
      </text>
    </comment>
    <comment ref="F166" authorId="4">
      <text>
        <r>
          <rPr>
            <b/>
            <sz val="12"/>
            <rFont val="宋体"/>
            <charset val="134"/>
          </rPr>
          <t>拆下来的那个边料，然后一起邮寄给客户，他都要。</t>
        </r>
        <r>
          <rPr>
            <sz val="12"/>
            <rFont val="宋体"/>
            <charset val="134"/>
          </rPr>
          <t xml:space="preserve">
</t>
        </r>
      </text>
    </comment>
    <comment ref="F167" authorId="4">
      <text>
        <r>
          <rPr>
            <b/>
            <sz val="9"/>
            <rFont val="Tahoma"/>
            <charset val="134"/>
          </rPr>
          <t xml:space="preserve">U8 </t>
        </r>
        <r>
          <rPr>
            <b/>
            <sz val="9"/>
            <rFont val="宋体"/>
            <charset val="134"/>
          </rPr>
          <t>粉色</t>
        </r>
      </text>
    </comment>
    <comment ref="F169" authorId="4">
      <text>
        <r>
          <rPr>
            <b/>
            <sz val="9"/>
            <rFont val="Tahoma"/>
            <charset val="134"/>
          </rPr>
          <t>3</t>
        </r>
        <r>
          <rPr>
            <b/>
            <sz val="9"/>
            <rFont val="宋体"/>
            <charset val="134"/>
          </rPr>
          <t>个粉色</t>
        </r>
        <r>
          <rPr>
            <b/>
            <sz val="9"/>
            <rFont val="Tahoma"/>
            <charset val="134"/>
          </rPr>
          <t xml:space="preserve"> 1</t>
        </r>
        <r>
          <rPr>
            <b/>
            <sz val="9"/>
            <rFont val="宋体"/>
            <charset val="134"/>
          </rPr>
          <t>个灰色</t>
        </r>
      </text>
    </comment>
    <comment ref="F171" authorId="4">
      <text>
        <r>
          <rPr>
            <sz val="12"/>
            <rFont val="宋体"/>
            <charset val="134"/>
          </rPr>
          <t>一个灰色一个蓝色</t>
        </r>
        <r>
          <rPr>
            <sz val="9"/>
            <rFont val="宋体"/>
            <charset val="134"/>
          </rPr>
          <t xml:space="preserve">
</t>
        </r>
      </text>
    </comment>
    <comment ref="F175" authorId="0">
      <text>
        <r>
          <rPr>
            <sz val="12"/>
            <rFont val="宋体"/>
            <charset val="134"/>
          </rPr>
          <t>发往曼谷，Zhang Jie :0647293098</t>
        </r>
      </text>
    </comment>
    <comment ref="A178" authorId="0">
      <text>
        <r>
          <rPr>
            <sz val="12"/>
            <rFont val="宋体"/>
            <charset val="134"/>
          </rPr>
          <t xml:space="preserve">换货订单
</t>
        </r>
      </text>
    </comment>
    <comment ref="D178" authorId="0">
      <text>
        <r>
          <rPr>
            <b/>
            <sz val="9"/>
            <rFont val="宋体"/>
            <charset val="134"/>
          </rPr>
          <t>4.7号订单</t>
        </r>
      </text>
    </comment>
    <comment ref="F178" authorId="0">
      <text>
        <r>
          <rPr>
            <sz val="12"/>
            <rFont val="宋体"/>
            <charset val="134"/>
          </rPr>
          <t>枕芯裂开</t>
        </r>
      </text>
    </comment>
    <comment ref="A179" authorId="0">
      <text>
        <r>
          <rPr>
            <sz val="12"/>
            <rFont val="宋体"/>
            <charset val="134"/>
          </rPr>
          <t xml:space="preserve">换货订单
</t>
        </r>
      </text>
    </comment>
    <comment ref="F179" authorId="0">
      <text>
        <r>
          <rPr>
            <sz val="12"/>
            <rFont val="宋体"/>
            <charset val="134"/>
          </rPr>
          <t>回弹不了</t>
        </r>
      </text>
    </comment>
    <comment ref="A180" authorId="0">
      <text>
        <r>
          <rPr>
            <sz val="12"/>
            <rFont val="宋体"/>
            <charset val="134"/>
          </rPr>
          <t xml:space="preserve">换货订单
</t>
        </r>
      </text>
    </comment>
    <comment ref="F180" authorId="0">
      <text>
        <r>
          <rPr>
            <sz val="12"/>
            <rFont val="宋体"/>
            <charset val="134"/>
          </rPr>
          <t>枕芯问题</t>
        </r>
      </text>
    </comment>
    <comment ref="A181" authorId="0">
      <text>
        <r>
          <rPr>
            <sz val="12"/>
            <rFont val="宋体"/>
            <charset val="134"/>
          </rPr>
          <t xml:space="preserve">换货订单
</t>
        </r>
      </text>
    </comment>
    <comment ref="F181" authorId="0">
      <text>
        <r>
          <rPr>
            <sz val="12"/>
            <rFont val="宋体"/>
            <charset val="134"/>
          </rPr>
          <t xml:space="preserve">枕芯问题
</t>
        </r>
      </text>
    </comment>
    <comment ref="A182" authorId="0">
      <text>
        <r>
          <rPr>
            <sz val="12"/>
            <rFont val="宋体"/>
            <charset val="134"/>
          </rPr>
          <t xml:space="preserve">换货订单
</t>
        </r>
      </text>
    </comment>
    <comment ref="F182" authorId="0">
      <text>
        <r>
          <rPr>
            <sz val="12"/>
            <rFont val="宋体"/>
            <charset val="134"/>
          </rPr>
          <t>枕芯问题</t>
        </r>
        <r>
          <rPr>
            <sz val="9"/>
            <rFont val="宋体"/>
            <charset val="134"/>
          </rPr>
          <t xml:space="preserve">
</t>
        </r>
      </text>
    </comment>
    <comment ref="A183" authorId="0">
      <text>
        <r>
          <rPr>
            <sz val="12"/>
            <rFont val="宋体"/>
            <charset val="134"/>
          </rPr>
          <t xml:space="preserve">换货订单
</t>
        </r>
      </text>
    </comment>
    <comment ref="F183" authorId="0">
      <text>
        <r>
          <rPr>
            <sz val="12"/>
            <rFont val="宋体"/>
            <charset val="134"/>
          </rPr>
          <t>换A款</t>
        </r>
      </text>
    </comment>
    <comment ref="A184" authorId="0">
      <text>
        <r>
          <rPr>
            <sz val="12"/>
            <rFont val="宋体"/>
            <charset val="134"/>
          </rPr>
          <t xml:space="preserve">换货订单
</t>
        </r>
      </text>
    </comment>
    <comment ref="F184" authorId="0">
      <text>
        <r>
          <rPr>
            <b/>
            <sz val="12"/>
            <rFont val="宋体"/>
            <charset val="134"/>
          </rPr>
          <t>U8枕套坏了</t>
        </r>
      </text>
    </comment>
    <comment ref="F185" authorId="0">
      <text>
        <r>
          <rPr>
            <sz val="12"/>
            <rFont val="宋体"/>
            <charset val="134"/>
          </rPr>
          <t>u1枕套 -2</t>
        </r>
      </text>
    </comment>
    <comment ref="F186" authorId="0">
      <text>
        <r>
          <rPr>
            <b/>
            <sz val="12"/>
            <rFont val="宋体"/>
            <charset val="134"/>
          </rPr>
          <t>U10 蓝色</t>
        </r>
      </text>
    </comment>
    <comment ref="F188" authorId="0">
      <text>
        <r>
          <rPr>
            <b/>
            <sz val="9"/>
            <rFont val="宋体"/>
            <charset val="134"/>
          </rPr>
          <t xml:space="preserve">U10 灰色
</t>
        </r>
      </text>
    </comment>
    <comment ref="D193" authorId="0">
      <text>
        <r>
          <rPr>
            <sz val="9"/>
            <rFont val="宋体"/>
            <charset val="134"/>
          </rPr>
          <t>下级胡敏平的订单</t>
        </r>
      </text>
    </comment>
    <comment ref="F194" authorId="0">
      <text>
        <r>
          <rPr>
            <b/>
            <sz val="9"/>
            <rFont val="宋体"/>
            <charset val="134"/>
          </rPr>
          <t>U8 两个粉色 两个灰色</t>
        </r>
      </text>
    </comment>
    <comment ref="F195" authorId="0">
      <text>
        <r>
          <rPr>
            <sz val="9"/>
            <rFont val="宋体"/>
            <charset val="134"/>
          </rPr>
          <t>u8 两个灰 两个粉 两个棕 两个蓝</t>
        </r>
      </text>
    </comment>
    <comment ref="F198" authorId="0">
      <text>
        <r>
          <rPr>
            <b/>
            <sz val="9"/>
            <rFont val="宋体"/>
            <charset val="134"/>
          </rPr>
          <t>u8 粉色</t>
        </r>
      </text>
    </comment>
    <comment ref="F199" authorId="0">
      <text>
        <r>
          <rPr>
            <sz val="12"/>
            <rFont val="宋体"/>
            <charset val="134"/>
          </rPr>
          <t>u10 蓝色</t>
        </r>
      </text>
    </comment>
    <comment ref="F201" authorId="0">
      <text>
        <r>
          <rPr>
            <sz val="12"/>
            <rFont val="宋体"/>
            <charset val="134"/>
          </rPr>
          <t>u10 灰色</t>
        </r>
      </text>
    </comment>
    <comment ref="F202" authorId="0">
      <text>
        <r>
          <rPr>
            <sz val="12"/>
            <rFont val="宋体"/>
            <charset val="134"/>
          </rPr>
          <t>u8-1 粉色</t>
        </r>
      </text>
    </comment>
    <comment ref="F205" authorId="0">
      <text>
        <r>
          <rPr>
            <sz val="12"/>
            <rFont val="宋体"/>
            <charset val="134"/>
          </rPr>
          <t xml:space="preserve"> 粉色</t>
        </r>
      </text>
    </comment>
    <comment ref="F206" authorId="0">
      <text>
        <r>
          <rPr>
            <sz val="12"/>
            <rFont val="宋体"/>
            <charset val="134"/>
          </rPr>
          <t xml:space="preserve"> 粉色</t>
        </r>
      </text>
    </comment>
    <comment ref="F207" authorId="0">
      <text>
        <r>
          <rPr>
            <sz val="12"/>
            <rFont val="宋体"/>
            <charset val="134"/>
          </rPr>
          <t xml:space="preserve"> 粉色</t>
        </r>
      </text>
    </comment>
    <comment ref="F209" authorId="0">
      <text>
        <r>
          <rPr>
            <sz val="12"/>
            <rFont val="宋体"/>
            <charset val="134"/>
          </rPr>
          <t>u10 两个蓝色 两个灰色</t>
        </r>
      </text>
    </comment>
    <comment ref="F215" authorId="0">
      <text>
        <r>
          <rPr>
            <sz val="12"/>
            <rFont val="宋体"/>
            <charset val="134"/>
          </rPr>
          <t>u10(蓝)-1
u8(粉)-1
u8(灰)-1
u8(棕)-1
u8(蓝)-1</t>
        </r>
      </text>
    </comment>
  </commentList>
</comments>
</file>

<file path=xl/sharedStrings.xml><?xml version="1.0" encoding="utf-8"?>
<sst xmlns="http://schemas.openxmlformats.org/spreadsheetml/2006/main" count="1227" uniqueCount="518">
  <si>
    <t>下单日期</t>
  </si>
  <si>
    <t>系统订单号</t>
  </si>
  <si>
    <t>代理级别</t>
  </si>
  <si>
    <t>代理姓名</t>
  </si>
  <si>
    <t>邮寄方式</t>
  </si>
  <si>
    <t>收货人姓名</t>
  </si>
  <si>
    <t>收货人电话</t>
  </si>
  <si>
    <t>收货人身份证</t>
  </si>
  <si>
    <t>收货地址</t>
  </si>
  <si>
    <t>U1</t>
  </si>
  <si>
    <t>U2</t>
  </si>
  <si>
    <t>U3</t>
  </si>
  <si>
    <t>U4</t>
  </si>
  <si>
    <t>U6</t>
  </si>
  <si>
    <t>U6 Toddler</t>
  </si>
  <si>
    <t>U7</t>
  </si>
  <si>
    <t>U8</t>
  </si>
  <si>
    <t>U9</t>
  </si>
  <si>
    <t>U10</t>
  </si>
  <si>
    <t>床垫</t>
  </si>
  <si>
    <t>枕头单号</t>
  </si>
  <si>
    <t>床垫单号</t>
  </si>
  <si>
    <t>枕头数量</t>
  </si>
  <si>
    <t>发货信息</t>
  </si>
  <si>
    <t>总裁</t>
  </si>
  <si>
    <t>马丽娟</t>
  </si>
  <si>
    <t>国内发货</t>
  </si>
  <si>
    <t xml:space="preserve">张春雨 </t>
  </si>
  <si>
    <t>辽宁省朝阳市北票市北票市台吉营乡生金窝铺村三家窝铺组</t>
  </si>
  <si>
    <t>董事</t>
  </si>
  <si>
    <t>任燕飞</t>
  </si>
  <si>
    <t>陈玉仙</t>
  </si>
  <si>
    <t>云南省曲靖市沾益县花山中学</t>
  </si>
  <si>
    <t>太忠启</t>
  </si>
  <si>
    <t>云南省曲靖市麒麟区文化路沾化小区</t>
  </si>
  <si>
    <t>UQ7.5-4;UK7.5-3</t>
  </si>
  <si>
    <t>7700116778107；7700116778110</t>
  </si>
  <si>
    <t>泰国直邮</t>
  </si>
  <si>
    <t>US7.5-4</t>
  </si>
  <si>
    <t>7700116778120</t>
  </si>
  <si>
    <t>UQ7.5-1</t>
  </si>
  <si>
    <t>7700116778117</t>
  </si>
  <si>
    <t>官方</t>
  </si>
  <si>
    <t>白嘉丽</t>
  </si>
  <si>
    <t>赵女生</t>
  </si>
  <si>
    <t>上海市上海市普陀区陕西北路1588号A1601室</t>
  </si>
  <si>
    <t>张莹</t>
  </si>
  <si>
    <t>钱丽</t>
  </si>
  <si>
    <t xml:space="preserve">江苏省镇江市丹阳市云阳街道新世纪花园1栋3单元202 </t>
  </si>
  <si>
    <t>陈梅平</t>
  </si>
  <si>
    <t>李金珠</t>
  </si>
  <si>
    <t>440923198310201820</t>
  </si>
  <si>
    <t>广东省茂名电白区水东人民路时代名苑B栋705房</t>
  </si>
  <si>
    <t>二星总裁</t>
  </si>
  <si>
    <t>徐思华</t>
  </si>
  <si>
    <t xml:space="preserve">周李俪莎 </t>
  </si>
  <si>
    <t>430121199409247948</t>
  </si>
  <si>
    <t>湖南省长沙市长沙县星沙深业睿城小区E02栋</t>
  </si>
  <si>
    <t>吴静静</t>
  </si>
  <si>
    <t>河北省廊坊市文安县西关花苑小区</t>
  </si>
  <si>
    <t>黄淑来</t>
  </si>
  <si>
    <t xml:space="preserve">林家禄 </t>
  </si>
  <si>
    <t>福建省厦门市翔安区马巷镇海滨路口324国道中国石化旁福家康家具</t>
  </si>
  <si>
    <t>一星总裁</t>
  </si>
  <si>
    <t>廖育凯</t>
  </si>
  <si>
    <t>梁嘉洺</t>
  </si>
  <si>
    <t>广西壮族自治区钦州市灵山县湘桂广场南门中国移动</t>
  </si>
  <si>
    <t>北京市海淀区东升镇永泰庄北路9号龙脉千禧</t>
  </si>
  <si>
    <t>胡雪华</t>
  </si>
  <si>
    <t>天津市天津市武清区亚泰澜公馆19-1-201</t>
  </si>
  <si>
    <t>杨君君</t>
  </si>
  <si>
    <t xml:space="preserve">石磊 </t>
  </si>
  <si>
    <t>湖南省，湘潭市，岳塘区，宝塔街道，霞光中路，金侨中央花园钻石湾A栋0702</t>
  </si>
  <si>
    <t>="7700116778138"</t>
  </si>
  <si>
    <t>张丹华</t>
  </si>
  <si>
    <t>广东省深圳市南山区宝能太古城北区H座6C</t>
  </si>
  <si>
    <t>="7700116778141"</t>
  </si>
  <si>
    <t>黄冕</t>
  </si>
  <si>
    <t xml:space="preserve">黄斌彬 </t>
  </si>
  <si>
    <t>广西壮族自治区南宁市西乡塘区广西机电职业技术学院</t>
  </si>
  <si>
    <t>="7700116778144"</t>
  </si>
  <si>
    <t>王永明</t>
  </si>
  <si>
    <t>山西省阳泉市郊区开发区农贸住宅楼</t>
  </si>
  <si>
    <t>="7700116778142"</t>
  </si>
  <si>
    <t>董跃元</t>
  </si>
  <si>
    <t>王令江</t>
  </si>
  <si>
    <t>372922197410226112</t>
  </si>
  <si>
    <t xml:space="preserve">北京市北京市丰台区西南郊市场精品厅12号
</t>
  </si>
  <si>
    <t>7700116778140</t>
  </si>
  <si>
    <t>吴芳</t>
  </si>
  <si>
    <t>王文霞</t>
  </si>
  <si>
    <t>河北省秦皇岛市海港区工农里1-3-二楼西室</t>
  </si>
  <si>
    <t>="7700116778136"</t>
  </si>
  <si>
    <t>朱慧</t>
  </si>
  <si>
    <t>顾振华</t>
  </si>
  <si>
    <t>河南省周口市川汇区太昊路中心血站</t>
  </si>
  <si>
    <t>="7700116778135"</t>
  </si>
  <si>
    <t>陕西省西安市长安区樱花二路雅居乐勃朗峰19号楼401</t>
  </si>
  <si>
    <t>="7700116778137"</t>
  </si>
  <si>
    <t xml:space="preserve">李萍 </t>
  </si>
  <si>
    <t>河南省周口市川汇区周口市川汇区人和路天明城小区</t>
  </si>
  <si>
    <t>="7700116778134"</t>
  </si>
  <si>
    <t>闭仪焜</t>
  </si>
  <si>
    <t>广西壮族自治区南宁市西乡塘区坛洛镇老李羊肉粉</t>
  </si>
  <si>
    <t>="7700116778139"</t>
  </si>
  <si>
    <t>闭玉香</t>
  </si>
  <si>
    <t>="7700116778133"</t>
  </si>
  <si>
    <t>江丽莉</t>
  </si>
  <si>
    <t>何映影</t>
  </si>
  <si>
    <t>532524198902021821</t>
  </si>
  <si>
    <t>云南省红河哈尼族彝族自治州建水县五龙商场</t>
  </si>
  <si>
    <t>7700116778145</t>
  </si>
  <si>
    <t>林小淋</t>
  </si>
  <si>
    <t>贵州省贵阳市南明区山水黔城一组团6栋一单元</t>
  </si>
  <si>
    <t>陈建庆</t>
  </si>
  <si>
    <t>浙江省绍兴市越城区小城北桥，上寨路6号，宏泽苑小区、9幢104</t>
  </si>
  <si>
    <t>辛伟</t>
  </si>
  <si>
    <t xml:space="preserve">辛伟 </t>
  </si>
  <si>
    <t>江苏省徐州市铜山区铜山新区彭祖路10号 人防世纪大厦201室</t>
  </si>
  <si>
    <t>7700116778282；7700116778274</t>
  </si>
  <si>
    <t xml:space="preserve">赵午辉 </t>
  </si>
  <si>
    <t>142723197808270618</t>
  </si>
  <si>
    <t>山西省运城市芮城县华茂小区</t>
  </si>
  <si>
    <t>7700116778287</t>
  </si>
  <si>
    <t>李嘉伟</t>
  </si>
  <si>
    <t xml:space="preserve">李嘉伟 </t>
  </si>
  <si>
    <t>广东省东莞市南城街道胜和蚝江一村三巷一号</t>
  </si>
  <si>
    <t>7700116778279</t>
  </si>
  <si>
    <t xml:space="preserve">苗顺尧 </t>
  </si>
  <si>
    <t>吉林省长春市生态大街6666号，净月创业服务中心主楼一楼01113</t>
  </si>
  <si>
    <t>7700116778275</t>
  </si>
  <si>
    <t>郑玲</t>
  </si>
  <si>
    <t xml:space="preserve">黄晓敏 </t>
  </si>
  <si>
    <t xml:space="preserve">福州市鼓楼区琴亭路66号御景台花园4#110，13959199793 </t>
  </si>
  <si>
    <t>7700116778281</t>
  </si>
  <si>
    <t>范灶红</t>
  </si>
  <si>
    <t>广东省深圳市福田区南园路埔尾村31栋 民生楼 809</t>
  </si>
  <si>
    <t>7700116778284</t>
  </si>
  <si>
    <t>牛苗苗</t>
  </si>
  <si>
    <t>山东省潍坊市其它区高新区潍县中路宝通街恒大名都30号楼1单元802室</t>
  </si>
  <si>
    <t>7700116778272</t>
  </si>
  <si>
    <t>齐雅婷</t>
  </si>
  <si>
    <t>付旺</t>
  </si>
  <si>
    <t>江西省南昌市青云谱区昌东工业园东升大道1688号向导放心车1688号傅旺</t>
  </si>
  <si>
    <t>7700116778285</t>
  </si>
  <si>
    <t>5069395268;3244766387</t>
  </si>
  <si>
    <t xml:space="preserve">齐雅婷 </t>
  </si>
  <si>
    <t>江西省南昌市青山湖区北京东路1198号天泽园12-3-1101室</t>
  </si>
  <si>
    <t>7700116778278</t>
  </si>
  <si>
    <t>刘精</t>
  </si>
  <si>
    <t>河北省唐山市路北区万科金域华府3期212楼1103</t>
  </si>
  <si>
    <t>7700116778280</t>
  </si>
  <si>
    <t xml:space="preserve">李竹中 </t>
  </si>
  <si>
    <t>湖南省长沙市当代广场A6栋1807室</t>
  </si>
  <si>
    <t>7700116778271</t>
  </si>
  <si>
    <t>李舒扬</t>
  </si>
  <si>
    <t>索绪燕</t>
  </si>
  <si>
    <t>广东省深圳市龙岗区龙城街道黄阁路招商依山郡29-3-14N</t>
  </si>
  <si>
    <t>7700116778276</t>
  </si>
  <si>
    <t>唐剑</t>
  </si>
  <si>
    <t>江苏省苏州市吴江区汾湖镇芦莘大道209号聚划算电器</t>
  </si>
  <si>
    <t>7700116778283</t>
  </si>
  <si>
    <t>韦青涟</t>
  </si>
  <si>
    <t>广西壮族自治区南宁市兴宁区南梧大道200号金禾湾东区28栋A单元</t>
  </si>
  <si>
    <t>7700116778277</t>
  </si>
  <si>
    <t>湖北省宜昌市西陵区城东大道东山花园35栋112</t>
  </si>
  <si>
    <t>7700116778273</t>
  </si>
  <si>
    <t xml:space="preserve">杨君君 </t>
  </si>
  <si>
    <t>湖南省益阳市安化县安化县东坪镇锦苑鑫城(好润家超市)4栋501</t>
  </si>
  <si>
    <t>7700116778286</t>
  </si>
  <si>
    <t>黄婷</t>
  </si>
  <si>
    <t>贵州省黔西南布依族苗族自治州兴义市瑞金路兴义商城永诚保险公司</t>
  </si>
  <si>
    <t>7700116778288</t>
  </si>
  <si>
    <t xml:space="preserve">董小越 </t>
  </si>
  <si>
    <t xml:space="preserve">广东省湛江市遂溪县湛江市遂溪县南门田十七横玉池路28号 </t>
  </si>
  <si>
    <t>7700116778300</t>
  </si>
  <si>
    <t>张锦松</t>
  </si>
  <si>
    <t>广东中山市坦洲镇东平路31号</t>
  </si>
  <si>
    <t>7700116778290</t>
  </si>
  <si>
    <t>范悦</t>
  </si>
  <si>
    <t>广东省阳江市阳春市春城镇朝阳路新港大排档侧</t>
  </si>
  <si>
    <t>7700116778292</t>
  </si>
  <si>
    <t>王芃苏</t>
  </si>
  <si>
    <t>张冰</t>
  </si>
  <si>
    <t xml:space="preserve">江苏省宿迁市泗洪县城市花园4号楼三单元 </t>
  </si>
  <si>
    <t>7700116778297</t>
  </si>
  <si>
    <t xml:space="preserve">赵旭 </t>
  </si>
  <si>
    <t>江苏省南京市鼓楼区汉中门大街388号乾和福邸5-2-201</t>
  </si>
  <si>
    <t>7700116778293</t>
  </si>
  <si>
    <t xml:space="preserve">白永富 </t>
  </si>
  <si>
    <t>北京市北京市石景山区杏石沟甲一号</t>
  </si>
  <si>
    <t>7700116778303</t>
  </si>
  <si>
    <t>郑丽娜</t>
  </si>
  <si>
    <t>广东省汕尾市海丰县可塘镇珠宝市场D馆1453</t>
  </si>
  <si>
    <t>7700116778289；'7700116778296；'7700116778301</t>
  </si>
  <si>
    <t xml:space="preserve">王秀丽 </t>
  </si>
  <si>
    <t>辽宁省朝阳市北票市五间房镇庄头营菜市场内马哥精品水果店</t>
  </si>
  <si>
    <t>7700116778291</t>
  </si>
  <si>
    <t>许佳一</t>
  </si>
  <si>
    <t xml:space="preserve">许佳一 </t>
  </si>
  <si>
    <t>辽宁省抚顺市望花区沈抚新城锦绣澜湾C区20号楼</t>
  </si>
  <si>
    <t>UQ5-1</t>
  </si>
  <si>
    <t>7700116778302</t>
  </si>
  <si>
    <t>王娟</t>
  </si>
  <si>
    <t>广东省深圳市罗湖区布心今日家园明山20Ｍ</t>
  </si>
  <si>
    <t>7700116778299</t>
  </si>
  <si>
    <t>7700116778295</t>
  </si>
  <si>
    <t>宋伟红</t>
  </si>
  <si>
    <t>辽宁省朝阳市北票市北票南山盛达社区</t>
  </si>
  <si>
    <t>7700116778298</t>
  </si>
  <si>
    <t xml:space="preserve">朱慧 </t>
  </si>
  <si>
    <t>UQ10-1;UK7.5-1</t>
  </si>
  <si>
    <t>7700116778294；'7700116778304</t>
  </si>
  <si>
    <t>王燕</t>
  </si>
  <si>
    <t xml:space="preserve">田丽姝 </t>
  </si>
  <si>
    <t>宁夏回族自治区中卫市沙坡头区创业城中心广场婉卿May妆</t>
  </si>
  <si>
    <t>7700116778305</t>
  </si>
  <si>
    <t>汤喆</t>
  </si>
  <si>
    <t>陕西省渭南市临渭西四路发改委家属院</t>
  </si>
  <si>
    <t>7700116778541</t>
  </si>
  <si>
    <t>辽宁省朝阳市北票市欣怡家园小区一单元9楼</t>
  </si>
  <si>
    <t>7700116778547</t>
  </si>
  <si>
    <t>王仪聪</t>
  </si>
  <si>
    <t>广西壮族自治区北海市海城区贵州路和西南大道交界海御新天地7栋2203</t>
  </si>
  <si>
    <t>7700116778561</t>
  </si>
  <si>
    <t>赵雯</t>
  </si>
  <si>
    <t>湖北省武汉市江岸区百步亭花园悦秀苑209栋2单元504</t>
  </si>
  <si>
    <t>7700116778558</t>
  </si>
  <si>
    <t>顾游</t>
  </si>
  <si>
    <t>陈国捷</t>
  </si>
  <si>
    <t>福建省福州市长乐区金峰镇南华花园C1座 国惠石材店</t>
  </si>
  <si>
    <t>何彦春</t>
  </si>
  <si>
    <t>李莉莉</t>
  </si>
  <si>
    <t>广西壮族自治区贺州市八步区城西路33号广济医院</t>
  </si>
  <si>
    <t>7700116778552</t>
  </si>
  <si>
    <t>刘琼</t>
  </si>
  <si>
    <t>北京市北京市通州区台湖镇兴光三街九号院18-2-802</t>
  </si>
  <si>
    <t>7700116778544</t>
  </si>
  <si>
    <t>李佩莹</t>
  </si>
  <si>
    <t>林柏君</t>
  </si>
  <si>
    <t>广东省东莞市万江街道滨江公馆11栋2单元</t>
  </si>
  <si>
    <t>7700116778553</t>
  </si>
  <si>
    <t>徐路璐</t>
  </si>
  <si>
    <t>河北省唐山市遵化市华明路乙座2号现代口腔医院</t>
  </si>
  <si>
    <t>7700116778546</t>
  </si>
  <si>
    <t>陈艳慧</t>
  </si>
  <si>
    <t>陈小慧</t>
  </si>
  <si>
    <t>福建省厦门市湖里区禾山街道坂上258号601#UOOLATEX泰国进口乳胶寝具</t>
  </si>
  <si>
    <t>7700116778551</t>
  </si>
  <si>
    <t>张小磊</t>
  </si>
  <si>
    <t>广东省中山市小榄镇民安北路67号后门5楼</t>
  </si>
  <si>
    <t>7700116778545</t>
  </si>
  <si>
    <t>7700116778560</t>
  </si>
  <si>
    <t>林钰强</t>
  </si>
  <si>
    <t>北京市北京市朝阳区豆各庄朝丰家园6号院11号楼一单元1303</t>
  </si>
  <si>
    <t>7700116778554</t>
  </si>
  <si>
    <t>刘思逸</t>
  </si>
  <si>
    <t>浙江省金华市东阳市江北湖莲西街98号刘佳袜业有限公司</t>
  </si>
  <si>
    <t>7700116778543</t>
  </si>
  <si>
    <t>范珂欣</t>
  </si>
  <si>
    <t>四川省成都市其它区高新西区西源大道2006号电子科技大学清水河校区</t>
  </si>
  <si>
    <t>7700116778565</t>
  </si>
  <si>
    <t>UK5-1</t>
  </si>
  <si>
    <t>7700116778550</t>
  </si>
  <si>
    <t>汤梦玲</t>
  </si>
  <si>
    <t>江苏省苏州市姑苏区宝带西路1177号世茂广场H幢3604</t>
  </si>
  <si>
    <t>7700116778557;
7700116778563;
7700116778556;</t>
  </si>
  <si>
    <t>闫政涵</t>
  </si>
  <si>
    <t>刘志强</t>
  </si>
  <si>
    <t>河北省石家庄市正定县正定镇西洋村</t>
  </si>
  <si>
    <t>7700116778540</t>
  </si>
  <si>
    <t>湖南省益阳市安化县东坪镇锦苑鑫城(好润家超市)4栋501</t>
  </si>
  <si>
    <t>7700116778549</t>
  </si>
  <si>
    <t>周娜</t>
  </si>
  <si>
    <t>辽宁省鞍山市海城市新立御景尚品15号楼一单元</t>
  </si>
  <si>
    <t>7700116778555</t>
  </si>
  <si>
    <t>骆文清</t>
  </si>
  <si>
    <t>李春花</t>
  </si>
  <si>
    <t>重庆市渝北区北大资源博雅一期8栋</t>
  </si>
  <si>
    <t>UK10-1</t>
  </si>
  <si>
    <t>7700116778564</t>
  </si>
  <si>
    <t>赵旭</t>
  </si>
  <si>
    <t>7700116778548</t>
  </si>
  <si>
    <t>关伟</t>
  </si>
  <si>
    <t>河南省商丘市宁陵县巴比伦星城小区2号楼3单元802</t>
  </si>
  <si>
    <t>李竹中</t>
  </si>
  <si>
    <t>湖南省长沙市长沙县当代广场A6栋1807室</t>
  </si>
  <si>
    <t>7700116778562</t>
  </si>
  <si>
    <t>孙媛丽</t>
  </si>
  <si>
    <t>重庆市重庆市九龙坡区科园四路170号龙湖新壹城2号楼负101</t>
  </si>
  <si>
    <t>7700116778559</t>
  </si>
  <si>
    <t>7700116778569;
7700116778573;
7700116778572;
7700116778570;</t>
  </si>
  <si>
    <t>赵大大</t>
  </si>
  <si>
    <t>广东省广州市白云区金沙街道宏祠街6号广附实验学校</t>
  </si>
  <si>
    <t>李祯</t>
  </si>
  <si>
    <t>浙江省嘉兴市海盐县武原街道中医院麻醉科</t>
  </si>
  <si>
    <t>薛玉玲</t>
  </si>
  <si>
    <t>薛玉玲 </t>
  </si>
  <si>
    <t xml:space="preserve">福建省福州市福清市玉屏街道柴坊顶36号 </t>
  </si>
  <si>
    <t>胡敏平</t>
  </si>
  <si>
    <t>广东省广州市白云区白云大道北丛云路云山居15栋4梯203房</t>
  </si>
  <si>
    <t>宋金平</t>
  </si>
  <si>
    <t>山东省青岛市黄岛区隐珠街道（原胶南）九方文化家园</t>
  </si>
  <si>
    <t>刘淑环</t>
  </si>
  <si>
    <t>山西省阳泉市城区小阳泉财政局宿舍</t>
  </si>
  <si>
    <t>蓝晓玲</t>
  </si>
  <si>
    <t>福建省福州市台江区江滨西大道193号美伦茗园B区3#105</t>
  </si>
  <si>
    <t>江苏省宿迁市泗洪县澳门花园34-1</t>
  </si>
  <si>
    <t>王蕾</t>
  </si>
  <si>
    <t>吉林省长春市宽城区长新街长新小区13栋2门603</t>
  </si>
  <si>
    <t>沈秋月</t>
  </si>
  <si>
    <t>湖北省武汉市洪山区张家湾街白沙五路万科金色城市锦绣苑</t>
  </si>
  <si>
    <t>沈世明</t>
  </si>
  <si>
    <t>广东省深圳市龙华区赤岭头新一村136栋302</t>
  </si>
  <si>
    <t>高洁</t>
  </si>
  <si>
    <t>山东省烟台市芝罘区前进路1号网点26号宝贝计划</t>
  </si>
  <si>
    <t>王学慧 </t>
  </si>
  <si>
    <t>辽宁省大连市其它区大连开发区红星海五期青屿蓝112-202</t>
  </si>
  <si>
    <t>谷梦溪</t>
  </si>
  <si>
    <t>于文娟 </t>
  </si>
  <si>
    <t>河南省新乡市封丘县文化路锦绣花园15号楼4单元</t>
  </si>
  <si>
    <t>2.2m*2m*7.5cm -1</t>
  </si>
  <si>
    <t>蒋刚权</t>
  </si>
  <si>
    <t xml:space="preserve">广东省佛山市南海区大沥镇水头雄边工业区华兴五金店后边时五金机械厂 </t>
  </si>
  <si>
    <t>白艳平</t>
  </si>
  <si>
    <t>辽宁省大连市瓦房店市共济办事处德林街一段16号楼2单元501</t>
  </si>
  <si>
    <t>肖春华</t>
  </si>
  <si>
    <t>江西省赣州市章贡区青年路10－4号红袖专卖店</t>
  </si>
  <si>
    <t>深圳市罗湖区布心今日家园明山轩20Ｍ</t>
  </si>
  <si>
    <t>周兆礼</t>
  </si>
  <si>
    <t>山东省青岛市胶州市向阳市场Ａ座一楼E区13号</t>
  </si>
  <si>
    <t>郭琳</t>
  </si>
  <si>
    <t>姚岵春</t>
  </si>
  <si>
    <t>黑龙江省哈尔滨市道里区松苍街90号</t>
  </si>
  <si>
    <t>卢娴</t>
  </si>
  <si>
    <t>广西壮族自治区柳州市城中区阳光100城市广场8栋1-10门面</t>
  </si>
  <si>
    <t>婷婷</t>
  </si>
  <si>
    <t>广东省广州市番禺区迎新路8号星力动漫G35金汇科技</t>
  </si>
  <si>
    <t>侯晨莹</t>
  </si>
  <si>
    <t>浙江省舟山市定海区康城公寓3幢205室</t>
  </si>
  <si>
    <t>沈文乐</t>
  </si>
  <si>
    <t>朱源</t>
  </si>
  <si>
    <t>浙江省杭州市萧山区新塘街道 羽绒工业园区,杭州永联电缆有限公司</t>
  </si>
  <si>
    <t>杨小妹转ling</t>
  </si>
  <si>
    <t xml:space="preserve">广东省深圳市宝安区福永新和新兴工业区一区10栋一楼 </t>
  </si>
  <si>
    <t>1.9m*0.95m*10cm -1</t>
  </si>
  <si>
    <t>陈金海</t>
  </si>
  <si>
    <t>江苏省镇江市扬中市横龙嘉苑565号</t>
  </si>
  <si>
    <t>李佳</t>
  </si>
  <si>
    <t>辽宁省大连市金州区中长街道观山悦二期B8-2703</t>
  </si>
  <si>
    <t>吴春媚</t>
  </si>
  <si>
    <t>广东省佛山市南海区狮山镇官窑永安大道24一25号（军仔补胎店）</t>
  </si>
  <si>
    <t>us10-1</t>
  </si>
  <si>
    <t>杨帆</t>
  </si>
  <si>
    <t>雷茵</t>
  </si>
  <si>
    <t>云南省文山壮族苗族自治州文山市凤凰路1号华宇卧龙府小区7幢1单元1706号</t>
  </si>
  <si>
    <t>雷萍</t>
  </si>
  <si>
    <t>云南省文山壮族苗族自治州文山市七花北路55号后排（钟灵小区北3路78号对面）</t>
  </si>
  <si>
    <t>云南省玉溪市通海县秀山街道古城东路95号</t>
  </si>
  <si>
    <t>雷琳</t>
  </si>
  <si>
    <t>王洪竹 </t>
  </si>
  <si>
    <t>广东省佛山市南海区狮山镇官窑医院 </t>
  </si>
  <si>
    <t>刘和琼</t>
  </si>
  <si>
    <t>小慧</t>
  </si>
  <si>
    <t>辽宁省大连市中山区二七温州城四楼520</t>
  </si>
  <si>
    <t>薛小霞</t>
  </si>
  <si>
    <t>福建省福州市福清市龙田镇上薛村130号</t>
  </si>
  <si>
    <t>陈勇</t>
  </si>
  <si>
    <t xml:space="preserve">广东省深圳市宝安区西乡桃源居6区7栋一单元1401 </t>
  </si>
  <si>
    <t>刘峰</t>
  </si>
  <si>
    <t>于双双</t>
  </si>
  <si>
    <t>山东省泰安市泰山区双龙小区B区</t>
  </si>
  <si>
    <t>马梅花</t>
  </si>
  <si>
    <t>新疆维吾尔自治区乌鲁木齐市新市区天津北路162号紫金长安小区5号楼1单元1102室</t>
  </si>
  <si>
    <t>林小淋 </t>
  </si>
  <si>
    <t>贵州省贵阳市南明山水黔城一组团6栋一单元</t>
  </si>
  <si>
    <t>杜玉晖</t>
  </si>
  <si>
    <t>贵州省铜仁市万谢桥街道仁山公园桂花苑</t>
  </si>
  <si>
    <t>福建省福州市鼓楼乌山西路125号</t>
  </si>
  <si>
    <t>张贻新</t>
  </si>
  <si>
    <t>福建省泉州市晋江市东石镇潘径中学</t>
  </si>
  <si>
    <t>李晓红</t>
  </si>
  <si>
    <t>江苏省淮安市盱眙县合欢大道2号（农商行）</t>
  </si>
  <si>
    <t>林国民</t>
  </si>
  <si>
    <t>北京市北京市昌平区白浮泉路富泉花园涌鑫苑35号</t>
  </si>
  <si>
    <t>付桥森</t>
  </si>
  <si>
    <t>云南省文山壮族苗族自治州文山市州建筑公司内悦目苑小区5幢2单元601室</t>
  </si>
  <si>
    <t>吴吉男</t>
  </si>
  <si>
    <t>辽宁省大连市瓦房店市铁东街道 西长春路二段路口，明轩网咖对面黄色二楼</t>
  </si>
  <si>
    <t>李艳娜</t>
  </si>
  <si>
    <t>内蒙古自治区呼伦贝尔市海拉尔区新巴尔虎左旗承仡电焊部</t>
  </si>
  <si>
    <t>邓少欢</t>
  </si>
  <si>
    <t>广东省佛山市三水区西南南岸刘家工业区华麟厂</t>
  </si>
  <si>
    <t>吴江山</t>
  </si>
  <si>
    <t>广西壮族自治区柳州市柳南区城站路新风建材市场4-3号</t>
  </si>
  <si>
    <t>杨征英</t>
  </si>
  <si>
    <t>山西省阳泉市凤凰城19号楼1单元401</t>
  </si>
  <si>
    <t>UK10 -1</t>
  </si>
  <si>
    <t>朱秀梅</t>
  </si>
  <si>
    <t>河南省周口市周口市建业森林半岛</t>
  </si>
  <si>
    <t>曹海燕 </t>
  </si>
  <si>
    <t>广东省佛山市南海区疏港路第一时区14栋1216房</t>
  </si>
  <si>
    <t>雷小姐</t>
  </si>
  <si>
    <t>江西省吉安市青原区梅苑小区D8栋</t>
  </si>
  <si>
    <t>陈新代</t>
  </si>
  <si>
    <t>浙江省金华市义乌市宗泽路567号招商银行副楼10楼 港兴国际货运</t>
  </si>
  <si>
    <t>林晓彬</t>
  </si>
  <si>
    <t>广东省揭阳市揭东区锡场镇深岭大道金源门业</t>
  </si>
  <si>
    <t>苏腾腾</t>
  </si>
  <si>
    <t>广东省湛江市赤坎区文章村九巷60号</t>
  </si>
  <si>
    <t>杨晓涛</t>
  </si>
  <si>
    <t>罗哈</t>
  </si>
  <si>
    <t>上海市长宁区新泾镇仙霞西路700弄华松小区73号603室</t>
  </si>
  <si>
    <t xml:space="preserve">UK7.5 -1 </t>
  </si>
  <si>
    <t xml:space="preserve">婷婷 </t>
  </si>
  <si>
    <t>刘娟</t>
  </si>
  <si>
    <t>河南省郑州市二七区庆丰街17号院鑫苑现代城4号楼</t>
  </si>
  <si>
    <t>李阳明</t>
  </si>
  <si>
    <t>广东省清远市清新区星光大道领秀瑞城西门</t>
  </si>
  <si>
    <t>黄珊</t>
  </si>
  <si>
    <t>上海市上海市浦东新区祖冲之路899号82号楼喜马拉雅</t>
  </si>
  <si>
    <t>Walt</t>
  </si>
  <si>
    <t xml:space="preserve">香港特别行政区香港岛其它区 "D’Vieng Santitham 66/2 Hussadhisawee Rd. Changpuak Mueng Chiangmai .Chiangmai" </t>
  </si>
  <si>
    <t>熊静萍</t>
  </si>
  <si>
    <t xml:space="preserve">江苏省徐州市铜山区国基城邦小区29号楼2单元1201 </t>
  </si>
  <si>
    <t>1.7m×1m×5cm -1</t>
  </si>
  <si>
    <t>冯博</t>
  </si>
  <si>
    <t>河南省郑州市管城回族区郑州市管城区经北二路远大理想城66号楼一单元205号</t>
  </si>
  <si>
    <t>90m×1.8m×5cm -1</t>
  </si>
  <si>
    <t>唐芳</t>
  </si>
  <si>
    <t>广东省清远市清新区107国道城西苑</t>
  </si>
  <si>
    <t>宁财</t>
  </si>
  <si>
    <t>广西壮族自治区钦州市浦北县第四中学教师周转房项目部</t>
  </si>
  <si>
    <t>邓桂芳</t>
  </si>
  <si>
    <t>李小姐</t>
  </si>
  <si>
    <t>浙江省金华市义乌市上溪镇上佛路幽香苑1棟1单元701室</t>
  </si>
  <si>
    <t>刘月艳</t>
  </si>
  <si>
    <t>广东省深圳市龙华区上塘路金地上塘道1期3栋2单元8D</t>
  </si>
  <si>
    <t>覃国威</t>
  </si>
  <si>
    <t>广东省阳江市阳春市春城街道阳春大道南阳春市公安局</t>
  </si>
  <si>
    <t>泰国发货</t>
  </si>
  <si>
    <t>Zheng Jie</t>
  </si>
  <si>
    <t xml:space="preserve">海外泰国曼谷ห้อง 411 JDM house 74 ซอย ประชาอุทิศ 24 กทม 10310 </t>
  </si>
  <si>
    <t>赵午辉</t>
  </si>
  <si>
    <t>李玉凤</t>
  </si>
  <si>
    <t>河南省周口市郸城县人民会堂东10米 龙安电器</t>
  </si>
  <si>
    <t>u9A-1</t>
  </si>
  <si>
    <t>U2A-2</t>
  </si>
  <si>
    <t>董晓欣</t>
  </si>
  <si>
    <t>黑龙江省佳木斯市，向阳区，白金湾小区，多层3号楼1单元401</t>
  </si>
  <si>
    <t>u9A-2</t>
  </si>
  <si>
    <t>u2-1，u6-1</t>
  </si>
  <si>
    <t>张彩霞</t>
  </si>
  <si>
    <t>山东省济南市天桥区泺口街道新黄路新城小区西苑3-2-603</t>
  </si>
  <si>
    <t>u4A-1</t>
  </si>
  <si>
    <t>刘灿</t>
  </si>
  <si>
    <t>湖南省长沙市雨花区长沙大道黎托街道锦苑小区二栋二单元</t>
  </si>
  <si>
    <t>u8枕头套粉色-1</t>
  </si>
  <si>
    <t>王月鹏</t>
  </si>
  <si>
    <t>山东省烟台市福山区开发区淮河路1号林语逸景11-2406</t>
  </si>
  <si>
    <t>谢素丽</t>
  </si>
  <si>
    <t>广西壮族自治区柳州市鱼峰区文昌路3号南亚名邸56-21-6</t>
  </si>
  <si>
    <t>刘芳</t>
  </si>
  <si>
    <t>云南省玉溪市通海县秀山街道古城东路64号</t>
  </si>
  <si>
    <t>US5-1</t>
  </si>
  <si>
    <t>丁群丽</t>
  </si>
  <si>
    <t>湖南省长沙市岳麓区枫林三路涉外公馆8栋405</t>
  </si>
  <si>
    <t>魏燕</t>
  </si>
  <si>
    <t>四川省乐山市市中区车子北京桥路133号</t>
  </si>
  <si>
    <t>4630452417；4634848580 ；9242446159</t>
  </si>
  <si>
    <t>吴丽婷</t>
  </si>
  <si>
    <t>简越好</t>
  </si>
  <si>
    <t>广州市白云区白云大道北丛云路云山居15栋4梯401房</t>
  </si>
  <si>
    <t>UQ15-1</t>
  </si>
  <si>
    <t xml:space="preserve">辽宁省大连市甘井子区促进路唯美品格生活市场二楼茶叶店 </t>
  </si>
  <si>
    <t>薛偕华</t>
  </si>
  <si>
    <t>新疆维吾尔自治区石河子市其它区22小区东小路41一1号龙华汽配商行</t>
  </si>
  <si>
    <t>朱莉</t>
  </si>
  <si>
    <t>山东省济宁市微山县御景花园小区1号楼B 座二单元602室</t>
  </si>
  <si>
    <t>黄先生</t>
  </si>
  <si>
    <t>广西壮族自治区南宁市西乡塘区秀灵路东一里83号</t>
  </si>
  <si>
    <t>巫志武</t>
  </si>
  <si>
    <t>广东省广州市海珠区杨协成电子创意园D112</t>
  </si>
  <si>
    <t>林云燕</t>
  </si>
  <si>
    <t>福建省福州市福清市龙江街道东南村榕树下</t>
  </si>
  <si>
    <t>徐杏生</t>
  </si>
  <si>
    <t>山东省烟台市蓬莱市淮海东路2号蓬莱海存数控模具有限公司</t>
  </si>
  <si>
    <t>李芳</t>
  </si>
  <si>
    <t>重庆市重庆市黔江区城南街道河滨南路东段359号</t>
  </si>
  <si>
    <t>王慧君</t>
  </si>
  <si>
    <t xml:space="preserve">河南省周口市西华县周囗市西华县建材商业街金希望牧业 </t>
  </si>
  <si>
    <t>福建省福州市鼓楼区乌山西路125号</t>
  </si>
  <si>
    <r>
      <t>黄冰峰</t>
    </r>
    <r>
      <rPr>
        <sz val="9"/>
        <color rgb="FF666666"/>
        <rFont val="微软雅黑"/>
        <charset val="134"/>
      </rPr>
      <t> </t>
    </r>
  </si>
  <si>
    <t>广东省清远市清城区 附城东岗东城幼儿院附近</t>
  </si>
  <si>
    <t>王云娟</t>
  </si>
  <si>
    <t>河北省秦皇岛市海港区迎秋南里7-3-2</t>
  </si>
  <si>
    <t>程莉莉</t>
  </si>
  <si>
    <t>河北省秦皇岛市海港区八三东里5―5―6</t>
  </si>
  <si>
    <t>郭小姐</t>
  </si>
  <si>
    <t>贵州省安顺市西秀区西航街道雅沐园B区</t>
  </si>
  <si>
    <t>张利蓉</t>
  </si>
  <si>
    <t>42102319760818350X</t>
  </si>
  <si>
    <t>广东省佛山市禅城区南庄镇华夏陶瓷城陶北路天弼陶瓷</t>
  </si>
  <si>
    <t>张沐祺</t>
  </si>
  <si>
    <t>广东省东莞市莞城街道恒大华府4座1单元2402</t>
  </si>
  <si>
    <t>杨惠群</t>
  </si>
  <si>
    <t>广西壮族自治区南宁市西乡塘区科园大道31号高新苑41栋2单元1101房</t>
  </si>
  <si>
    <t>UK10-1 ;UQ10-1</t>
  </si>
  <si>
    <t>吴来果</t>
  </si>
  <si>
    <t>连伟</t>
  </si>
  <si>
    <t>辽宁省沈阳市大东区东望街39号，华晨汽车国内销售公司三楼</t>
  </si>
  <si>
    <t>宁夏回族自治区银川市兴庆区唐徕小区（宁雅园）150号楼</t>
  </si>
  <si>
    <t>王迪迪</t>
  </si>
  <si>
    <t>吉林省长春市朝阳区红旗街东二胡同 名阁造型</t>
  </si>
  <si>
    <t>徐玉寒</t>
  </si>
  <si>
    <t>安徽省滁州市琅琊区御天下北苑14号楼1单元102</t>
  </si>
  <si>
    <t>33062419980805242X</t>
  </si>
  <si>
    <t>Metro sky prachachuen prachachuen soi 22</t>
  </si>
</sst>
</file>

<file path=xl/styles.xml><?xml version="1.0" encoding="utf-8"?>
<styleSheet xmlns="http://schemas.openxmlformats.org/spreadsheetml/2006/main">
  <numFmts count="6">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 numFmtId="176" formatCode="0_);[Red]\(0\)"/>
    <numFmt numFmtId="177" formatCode="0_ "/>
  </numFmts>
  <fonts count="34">
    <font>
      <sz val="11"/>
      <color theme="1"/>
      <name val="宋体"/>
      <charset val="134"/>
      <scheme val="minor"/>
    </font>
    <font>
      <sz val="12"/>
      <color theme="1"/>
      <name val="宋体"/>
      <charset val="134"/>
      <scheme val="minor"/>
    </font>
    <font>
      <sz val="12"/>
      <name val="宋体"/>
      <charset val="134"/>
      <scheme val="minor"/>
    </font>
    <font>
      <sz val="12"/>
      <color rgb="FFFF0000"/>
      <name val="宋体"/>
      <charset val="134"/>
      <scheme val="minor"/>
    </font>
    <font>
      <sz val="12"/>
      <color theme="8"/>
      <name val="宋体"/>
      <charset val="134"/>
      <scheme val="minor"/>
    </font>
    <font>
      <sz val="12"/>
      <color theme="1"/>
      <name val="宋体"/>
      <charset val="134"/>
    </font>
    <font>
      <sz val="12"/>
      <name val="宋体"/>
      <charset val="134"/>
    </font>
    <font>
      <sz val="12"/>
      <color rgb="FF666666"/>
      <name val="宋体"/>
      <charset val="134"/>
    </font>
    <font>
      <sz val="12"/>
      <color rgb="FFFF0000"/>
      <name val="宋体"/>
      <charset val="134"/>
    </font>
    <font>
      <sz val="11"/>
      <color theme="0"/>
      <name val="宋体"/>
      <charset val="0"/>
      <scheme val="minor"/>
    </font>
    <font>
      <sz val="11"/>
      <color theme="1"/>
      <name val="宋体"/>
      <charset val="0"/>
      <scheme val="minor"/>
    </font>
    <font>
      <b/>
      <sz val="11"/>
      <color theme="1"/>
      <name val="宋体"/>
      <charset val="0"/>
      <scheme val="minor"/>
    </font>
    <font>
      <b/>
      <sz val="11"/>
      <color theme="3"/>
      <name val="宋体"/>
      <charset val="134"/>
      <scheme val="minor"/>
    </font>
    <font>
      <u/>
      <sz val="11"/>
      <color rgb="FF800080"/>
      <name val="宋体"/>
      <charset val="0"/>
      <scheme val="minor"/>
    </font>
    <font>
      <sz val="11"/>
      <color rgb="FF9C0006"/>
      <name val="宋体"/>
      <charset val="0"/>
      <scheme val="minor"/>
    </font>
    <font>
      <b/>
      <sz val="11"/>
      <color rgb="FFFA7D00"/>
      <name val="宋体"/>
      <charset val="0"/>
      <scheme val="minor"/>
    </font>
    <font>
      <sz val="11"/>
      <color rgb="FFFF0000"/>
      <name val="宋体"/>
      <charset val="0"/>
      <scheme val="minor"/>
    </font>
    <font>
      <sz val="11"/>
      <color rgb="FF3F3F76"/>
      <name val="宋体"/>
      <charset val="0"/>
      <scheme val="minor"/>
    </font>
    <font>
      <u/>
      <sz val="11"/>
      <color rgb="FF0000FF"/>
      <name val="宋体"/>
      <charset val="0"/>
      <scheme val="minor"/>
    </font>
    <font>
      <b/>
      <sz val="11"/>
      <color rgb="FF3F3F3F"/>
      <name val="宋体"/>
      <charset val="0"/>
      <scheme val="minor"/>
    </font>
    <font>
      <b/>
      <sz val="18"/>
      <color theme="3"/>
      <name val="宋体"/>
      <charset val="134"/>
      <scheme val="minor"/>
    </font>
    <font>
      <i/>
      <sz val="11"/>
      <color rgb="FF7F7F7F"/>
      <name val="宋体"/>
      <charset val="0"/>
      <scheme val="minor"/>
    </font>
    <font>
      <sz val="11"/>
      <color rgb="FF006100"/>
      <name val="宋体"/>
      <charset val="0"/>
      <scheme val="minor"/>
    </font>
    <font>
      <sz val="11"/>
      <color rgb="FFFA7D00"/>
      <name val="宋体"/>
      <charset val="0"/>
      <scheme val="minor"/>
    </font>
    <font>
      <b/>
      <sz val="15"/>
      <color theme="3"/>
      <name val="宋体"/>
      <charset val="134"/>
      <scheme val="minor"/>
    </font>
    <font>
      <b/>
      <sz val="13"/>
      <color theme="3"/>
      <name val="宋体"/>
      <charset val="134"/>
      <scheme val="minor"/>
    </font>
    <font>
      <b/>
      <sz val="11"/>
      <color rgb="FFFFFFFF"/>
      <name val="宋体"/>
      <charset val="0"/>
      <scheme val="minor"/>
    </font>
    <font>
      <sz val="11"/>
      <color rgb="FF9C6500"/>
      <name val="宋体"/>
      <charset val="0"/>
      <scheme val="minor"/>
    </font>
    <font>
      <sz val="9"/>
      <color rgb="FF666666"/>
      <name val="微软雅黑"/>
      <charset val="134"/>
    </font>
    <font>
      <b/>
      <sz val="9"/>
      <name val="Tahoma"/>
      <charset val="134"/>
    </font>
    <font>
      <b/>
      <sz val="12"/>
      <name val="宋体"/>
      <charset val="134"/>
    </font>
    <font>
      <sz val="12"/>
      <name val="宋体"/>
      <charset val="134"/>
    </font>
    <font>
      <b/>
      <sz val="9"/>
      <name val="宋体"/>
      <charset val="134"/>
    </font>
    <font>
      <sz val="9"/>
      <name val="宋体"/>
      <charset val="134"/>
    </font>
  </fonts>
  <fills count="37">
    <fill>
      <patternFill patternType="none"/>
    </fill>
    <fill>
      <patternFill patternType="gray125"/>
    </fill>
    <fill>
      <patternFill patternType="solid">
        <fgColor rgb="FFC00000"/>
        <bgColor indexed="64"/>
      </patternFill>
    </fill>
    <fill>
      <patternFill patternType="solid">
        <fgColor rgb="FFFF0000"/>
        <bgColor indexed="64"/>
      </patternFill>
    </fill>
    <fill>
      <patternFill patternType="solid">
        <fgColor rgb="FFFFFF00"/>
        <bgColor indexed="64"/>
      </patternFill>
    </fill>
    <fill>
      <patternFill patternType="solid">
        <fgColor rgb="FF92D050"/>
        <bgColor indexed="64"/>
      </patternFill>
    </fill>
    <fill>
      <patternFill patternType="solid">
        <fgColor theme="9"/>
        <bgColor indexed="64"/>
      </patternFill>
    </fill>
    <fill>
      <patternFill patternType="solid">
        <fgColor theme="8" tint="0.399975585192419"/>
        <bgColor indexed="64"/>
      </patternFill>
    </fill>
    <fill>
      <patternFill patternType="solid">
        <fgColor theme="9" tint="0.399975585192419"/>
        <bgColor indexed="64"/>
      </patternFill>
    </fill>
    <fill>
      <patternFill patternType="solid">
        <fgColor theme="9" tint="0.799981688894314"/>
        <bgColor indexed="64"/>
      </patternFill>
    </fill>
    <fill>
      <patternFill patternType="solid">
        <fgColor theme="6" tint="0.599993896298105"/>
        <bgColor indexed="64"/>
      </patternFill>
    </fill>
    <fill>
      <patternFill patternType="solid">
        <fgColor theme="8" tint="0.799981688894314"/>
        <bgColor indexed="64"/>
      </patternFill>
    </fill>
    <fill>
      <patternFill patternType="solid">
        <fgColor theme="6" tint="0.799981688894314"/>
        <bgColor indexed="64"/>
      </patternFill>
    </fill>
    <fill>
      <patternFill patternType="solid">
        <fgColor rgb="FFFFC7CE"/>
        <bgColor indexed="64"/>
      </patternFill>
    </fill>
    <fill>
      <patternFill patternType="solid">
        <fgColor rgb="FFF2F2F2"/>
        <bgColor indexed="64"/>
      </patternFill>
    </fill>
    <fill>
      <patternFill patternType="solid">
        <fgColor rgb="FFFFCC99"/>
        <bgColor indexed="64"/>
      </patternFill>
    </fill>
    <fill>
      <patternFill patternType="solid">
        <fgColor theme="6" tint="0.399975585192419"/>
        <bgColor indexed="64"/>
      </patternFill>
    </fill>
    <fill>
      <patternFill patternType="solid">
        <fgColor theme="8" tint="0.599993896298105"/>
        <bgColor indexed="64"/>
      </patternFill>
    </fill>
    <fill>
      <patternFill patternType="solid">
        <fgColor rgb="FFFFFFCC"/>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rgb="FFC6EFCE"/>
        <bgColor indexed="64"/>
      </patternFill>
    </fill>
    <fill>
      <patternFill patternType="solid">
        <fgColor theme="4"/>
        <bgColor indexed="64"/>
      </patternFill>
    </fill>
    <fill>
      <patternFill patternType="solid">
        <fgColor theme="4" tint="0.399975585192419"/>
        <bgColor indexed="64"/>
      </patternFill>
    </fill>
    <fill>
      <patternFill patternType="solid">
        <fgColor rgb="FFA5A5A5"/>
        <bgColor indexed="64"/>
      </patternFill>
    </fill>
    <fill>
      <patternFill patternType="solid">
        <fgColor theme="5"/>
        <bgColor indexed="64"/>
      </patternFill>
    </fill>
    <fill>
      <patternFill patternType="solid">
        <fgColor rgb="FFFFEB9C"/>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theme="8"/>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9" tint="0.599993896298105"/>
        <bgColor indexed="64"/>
      </patternFill>
    </fill>
  </fills>
  <borders count="10">
    <border>
      <left/>
      <right/>
      <top/>
      <bottom/>
      <diagonal/>
    </border>
    <border>
      <left style="thin">
        <color auto="1"/>
      </left>
      <right style="thin">
        <color auto="1"/>
      </right>
      <top style="thin">
        <color auto="1"/>
      </top>
      <bottom style="thin">
        <color auto="1"/>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s>
  <cellStyleXfs count="50">
    <xf numFmtId="0" fontId="0" fillId="0" borderId="0">
      <alignment vertical="center"/>
    </xf>
    <xf numFmtId="42" fontId="0" fillId="0" borderId="0" applyFont="0" applyFill="0" applyBorder="0" applyAlignment="0" applyProtection="0">
      <alignment vertical="center"/>
    </xf>
    <xf numFmtId="0" fontId="10" fillId="12" borderId="0" applyNumberFormat="0" applyBorder="0" applyAlignment="0" applyProtection="0">
      <alignment vertical="center"/>
    </xf>
    <xf numFmtId="0" fontId="17" fillId="15" borderId="3"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0" fillId="10" borderId="0" applyNumberFormat="0" applyBorder="0" applyAlignment="0" applyProtection="0">
      <alignment vertical="center"/>
    </xf>
    <xf numFmtId="0" fontId="14" fillId="13" borderId="0" applyNumberFormat="0" applyBorder="0" applyAlignment="0" applyProtection="0">
      <alignment vertical="center"/>
    </xf>
    <xf numFmtId="43" fontId="0" fillId="0" borderId="0" applyFont="0" applyFill="0" applyBorder="0" applyAlignment="0" applyProtection="0">
      <alignment vertical="center"/>
    </xf>
    <xf numFmtId="0" fontId="9" fillId="16" borderId="0" applyNumberFormat="0" applyBorder="0" applyAlignment="0" applyProtection="0">
      <alignment vertical="center"/>
    </xf>
    <xf numFmtId="0" fontId="18" fillId="0" borderId="0" applyNumberFormat="0" applyFill="0" applyBorder="0" applyAlignment="0" applyProtection="0">
      <alignment vertical="center"/>
    </xf>
    <xf numFmtId="9" fontId="0" fillId="0" borderId="0" applyFont="0" applyFill="0" applyBorder="0" applyAlignment="0" applyProtection="0">
      <alignment vertical="center"/>
    </xf>
    <xf numFmtId="0" fontId="13" fillId="0" borderId="0" applyNumberFormat="0" applyFill="0" applyBorder="0" applyAlignment="0" applyProtection="0">
      <alignment vertical="center"/>
    </xf>
    <xf numFmtId="0" fontId="0" fillId="18" borderId="5" applyNumberFormat="0" applyFont="0" applyAlignment="0" applyProtection="0">
      <alignment vertical="center"/>
    </xf>
    <xf numFmtId="0" fontId="9" fillId="20" borderId="0" applyNumberFormat="0" applyBorder="0" applyAlignment="0" applyProtection="0">
      <alignment vertical="center"/>
    </xf>
    <xf numFmtId="0" fontId="12"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4" fillId="0" borderId="7" applyNumberFormat="0" applyFill="0" applyAlignment="0" applyProtection="0">
      <alignment vertical="center"/>
    </xf>
    <xf numFmtId="0" fontId="25" fillId="0" borderId="7" applyNumberFormat="0" applyFill="0" applyAlignment="0" applyProtection="0">
      <alignment vertical="center"/>
    </xf>
    <xf numFmtId="0" fontId="9" fillId="23" borderId="0" applyNumberFormat="0" applyBorder="0" applyAlignment="0" applyProtection="0">
      <alignment vertical="center"/>
    </xf>
    <xf numFmtId="0" fontId="12" fillId="0" borderId="9" applyNumberFormat="0" applyFill="0" applyAlignment="0" applyProtection="0">
      <alignment vertical="center"/>
    </xf>
    <xf numFmtId="0" fontId="9" fillId="19" borderId="0" applyNumberFormat="0" applyBorder="0" applyAlignment="0" applyProtection="0">
      <alignment vertical="center"/>
    </xf>
    <xf numFmtId="0" fontId="19" fillId="14" borderId="4" applyNumberFormat="0" applyAlignment="0" applyProtection="0">
      <alignment vertical="center"/>
    </xf>
    <xf numFmtId="0" fontId="15" fillId="14" borderId="3" applyNumberFormat="0" applyAlignment="0" applyProtection="0">
      <alignment vertical="center"/>
    </xf>
    <xf numFmtId="0" fontId="26" fillId="24" borderId="8" applyNumberFormat="0" applyAlignment="0" applyProtection="0">
      <alignment vertical="center"/>
    </xf>
    <xf numFmtId="0" fontId="10" fillId="9" borderId="0" applyNumberFormat="0" applyBorder="0" applyAlignment="0" applyProtection="0">
      <alignment vertical="center"/>
    </xf>
    <xf numFmtId="0" fontId="9" fillId="25" borderId="0" applyNumberFormat="0" applyBorder="0" applyAlignment="0" applyProtection="0">
      <alignment vertical="center"/>
    </xf>
    <xf numFmtId="0" fontId="23" fillId="0" borderId="6" applyNumberFormat="0" applyFill="0" applyAlignment="0" applyProtection="0">
      <alignment vertical="center"/>
    </xf>
    <xf numFmtId="0" fontId="11" fillId="0" borderId="2" applyNumberFormat="0" applyFill="0" applyAlignment="0" applyProtection="0">
      <alignment vertical="center"/>
    </xf>
    <xf numFmtId="0" fontId="22" fillId="21" borderId="0" applyNumberFormat="0" applyBorder="0" applyAlignment="0" applyProtection="0">
      <alignment vertical="center"/>
    </xf>
    <xf numFmtId="0" fontId="27" fillId="26" borderId="0" applyNumberFormat="0" applyBorder="0" applyAlignment="0" applyProtection="0">
      <alignment vertical="center"/>
    </xf>
    <xf numFmtId="0" fontId="10" fillId="11" borderId="0" applyNumberFormat="0" applyBorder="0" applyAlignment="0" applyProtection="0">
      <alignment vertical="center"/>
    </xf>
    <xf numFmtId="0" fontId="9" fillId="22" borderId="0" applyNumberFormat="0" applyBorder="0" applyAlignment="0" applyProtection="0">
      <alignment vertical="center"/>
    </xf>
    <xf numFmtId="0" fontId="10" fillId="27" borderId="0" applyNumberFormat="0" applyBorder="0" applyAlignment="0" applyProtection="0">
      <alignment vertical="center"/>
    </xf>
    <xf numFmtId="0" fontId="10" fillId="28" borderId="0" applyNumberFormat="0" applyBorder="0" applyAlignment="0" applyProtection="0">
      <alignment vertical="center"/>
    </xf>
    <xf numFmtId="0" fontId="10" fillId="29" borderId="0" applyNumberFormat="0" applyBorder="0" applyAlignment="0" applyProtection="0">
      <alignment vertical="center"/>
    </xf>
    <xf numFmtId="0" fontId="10" fillId="31" borderId="0" applyNumberFormat="0" applyBorder="0" applyAlignment="0" applyProtection="0">
      <alignment vertical="center"/>
    </xf>
    <xf numFmtId="0" fontId="9" fillId="33" borderId="0" applyNumberFormat="0" applyBorder="0" applyAlignment="0" applyProtection="0">
      <alignment vertical="center"/>
    </xf>
    <xf numFmtId="0" fontId="9" fillId="34" borderId="0" applyNumberFormat="0" applyBorder="0" applyAlignment="0" applyProtection="0">
      <alignment vertical="center"/>
    </xf>
    <xf numFmtId="0" fontId="10" fillId="35" borderId="0" applyNumberFormat="0" applyBorder="0" applyAlignment="0" applyProtection="0">
      <alignment vertical="center"/>
    </xf>
    <xf numFmtId="0" fontId="10" fillId="30" borderId="0" applyNumberFormat="0" applyBorder="0" applyAlignment="0" applyProtection="0">
      <alignment vertical="center"/>
    </xf>
    <xf numFmtId="0" fontId="9" fillId="32" borderId="0" applyNumberFormat="0" applyBorder="0" applyAlignment="0" applyProtection="0">
      <alignment vertical="center"/>
    </xf>
    <xf numFmtId="0" fontId="10" fillId="17" borderId="0" applyNumberFormat="0" applyBorder="0" applyAlignment="0" applyProtection="0">
      <alignment vertical="center"/>
    </xf>
    <xf numFmtId="0" fontId="9" fillId="7" borderId="0" applyNumberFormat="0" applyBorder="0" applyAlignment="0" applyProtection="0">
      <alignment vertical="center"/>
    </xf>
    <xf numFmtId="0" fontId="9" fillId="6" borderId="0" applyNumberFormat="0" applyBorder="0" applyAlignment="0" applyProtection="0">
      <alignment vertical="center"/>
    </xf>
    <xf numFmtId="0" fontId="10" fillId="36" borderId="0" applyNumberFormat="0" applyBorder="0" applyAlignment="0" applyProtection="0">
      <alignment vertical="center"/>
    </xf>
    <xf numFmtId="0" fontId="9" fillId="8" borderId="0" applyNumberFormat="0" applyBorder="0" applyAlignment="0" applyProtection="0">
      <alignment vertical="center"/>
    </xf>
    <xf numFmtId="0" fontId="0" fillId="0" borderId="0">
      <alignment vertical="center"/>
    </xf>
  </cellStyleXfs>
  <cellXfs count="38">
    <xf numFmtId="0" fontId="0" fillId="0" borderId="0" xfId="0">
      <alignment vertical="center"/>
    </xf>
    <xf numFmtId="0" fontId="1" fillId="0" borderId="0" xfId="0" applyFont="1" applyAlignment="1"/>
    <xf numFmtId="0" fontId="2" fillId="0" borderId="0" xfId="0" applyFont="1" applyAlignment="1"/>
    <xf numFmtId="0" fontId="3" fillId="0" borderId="0" xfId="0" applyFont="1" applyAlignment="1"/>
    <xf numFmtId="0" fontId="4" fillId="0" borderId="0" xfId="0" applyFont="1" applyAlignment="1"/>
    <xf numFmtId="0" fontId="1" fillId="0" borderId="0" xfId="0" applyFont="1" applyAlignment="1">
      <alignment horizontal="left"/>
    </xf>
    <xf numFmtId="177" fontId="1" fillId="0" borderId="0" xfId="0" applyNumberFormat="1" applyFont="1" applyAlignment="1"/>
    <xf numFmtId="0" fontId="1" fillId="0" borderId="0" xfId="0" applyFont="1" applyAlignment="1">
      <alignment horizontal="center"/>
    </xf>
    <xf numFmtId="0" fontId="5" fillId="2" borderId="1" xfId="0" applyFont="1" applyFill="1" applyBorder="1" applyAlignment="1">
      <alignment horizontal="left" wrapText="1"/>
    </xf>
    <xf numFmtId="0" fontId="5" fillId="3" borderId="1" xfId="0" applyFont="1" applyFill="1" applyBorder="1" applyAlignment="1">
      <alignment horizontal="left" wrapText="1"/>
    </xf>
    <xf numFmtId="0" fontId="5" fillId="3" borderId="1" xfId="0" applyFont="1" applyFill="1" applyBorder="1" applyAlignment="1">
      <alignment horizontal="left"/>
    </xf>
    <xf numFmtId="0" fontId="5" fillId="4" borderId="1" xfId="0" applyFont="1" applyFill="1" applyBorder="1" applyAlignment="1">
      <alignment horizontal="left" wrapText="1"/>
    </xf>
    <xf numFmtId="176" fontId="5" fillId="4" borderId="1" xfId="0" applyNumberFormat="1" applyFont="1" applyFill="1" applyBorder="1" applyAlignment="1">
      <alignment horizontal="left" wrapText="1"/>
    </xf>
    <xf numFmtId="177" fontId="5" fillId="4" borderId="1" xfId="0" applyNumberFormat="1" applyFont="1" applyFill="1" applyBorder="1" applyAlignment="1">
      <alignment horizontal="left" wrapText="1"/>
    </xf>
    <xf numFmtId="58" fontId="1" fillId="0" borderId="0" xfId="0" applyNumberFormat="1" applyFont="1" applyAlignment="1">
      <alignment horizontal="left"/>
    </xf>
    <xf numFmtId="49" fontId="5" fillId="5" borderId="1" xfId="0" applyNumberFormat="1" applyFont="1" applyFill="1" applyBorder="1" applyAlignment="1">
      <alignment horizontal="center" wrapText="1"/>
    </xf>
    <xf numFmtId="49" fontId="5" fillId="5" borderId="1" xfId="0" applyNumberFormat="1" applyFont="1" applyFill="1" applyBorder="1" applyAlignment="1">
      <alignment horizontal="center"/>
    </xf>
    <xf numFmtId="0" fontId="1" fillId="0" borderId="0" xfId="0" applyFont="1" applyAlignment="1">
      <alignment wrapText="1"/>
    </xf>
    <xf numFmtId="49" fontId="5" fillId="0" borderId="1" xfId="0" applyNumberFormat="1" applyFont="1" applyFill="1" applyBorder="1" applyAlignment="1">
      <alignment horizontal="left"/>
    </xf>
    <xf numFmtId="0" fontId="5" fillId="0" borderId="1" xfId="0" applyFont="1" applyFill="1" applyBorder="1" applyAlignment="1">
      <alignment horizontal="center"/>
    </xf>
    <xf numFmtId="0" fontId="0" fillId="0" borderId="0" xfId="0" applyFont="1" applyFill="1" applyBorder="1" applyAlignment="1"/>
    <xf numFmtId="49" fontId="6" fillId="0" borderId="0" xfId="0" applyNumberFormat="1" applyFont="1" applyFill="1" applyBorder="1" applyAlignment="1"/>
    <xf numFmtId="0" fontId="0" fillId="0" borderId="0" xfId="49" applyAlignment="1"/>
    <xf numFmtId="0" fontId="0" fillId="0" borderId="0" xfId="0" applyAlignment="1"/>
    <xf numFmtId="58" fontId="2" fillId="0" borderId="0" xfId="0" applyNumberFormat="1" applyFont="1" applyAlignment="1">
      <alignment horizontal="left"/>
    </xf>
    <xf numFmtId="177" fontId="1" fillId="0" borderId="0" xfId="0" applyNumberFormat="1" applyFont="1" applyAlignment="1">
      <alignment horizontal="left"/>
    </xf>
    <xf numFmtId="177" fontId="7" fillId="0" borderId="0" xfId="0" applyNumberFormat="1" applyFont="1" applyAlignment="1"/>
    <xf numFmtId="49" fontId="6" fillId="0" borderId="0" xfId="0" applyNumberFormat="1" applyFont="1" applyFill="1" applyAlignment="1"/>
    <xf numFmtId="0" fontId="2" fillId="0" borderId="0" xfId="0" applyFont="1" applyAlignment="1">
      <alignment horizontal="center"/>
    </xf>
    <xf numFmtId="58" fontId="3" fillId="0" borderId="0" xfId="0" applyNumberFormat="1" applyFont="1" applyAlignment="1">
      <alignment horizontal="left"/>
    </xf>
    <xf numFmtId="49" fontId="8" fillId="0" borderId="0" xfId="0" applyNumberFormat="1" applyFont="1" applyFill="1" applyBorder="1" applyAlignment="1"/>
    <xf numFmtId="177" fontId="3" fillId="0" borderId="0" xfId="0" applyNumberFormat="1" applyFont="1" applyAlignment="1"/>
    <xf numFmtId="58" fontId="4" fillId="0" borderId="0" xfId="0" applyNumberFormat="1" applyFont="1" applyAlignment="1">
      <alignment horizontal="left"/>
    </xf>
    <xf numFmtId="0" fontId="4" fillId="0" borderId="0" xfId="0" applyFont="1" applyAlignment="1">
      <alignment horizontal="right"/>
    </xf>
    <xf numFmtId="177" fontId="4" fillId="0" borderId="0" xfId="0" applyNumberFormat="1" applyFont="1" applyAlignment="1"/>
    <xf numFmtId="177" fontId="7" fillId="0" borderId="0" xfId="0" applyNumberFormat="1" applyFont="1">
      <alignment vertical="center"/>
    </xf>
    <xf numFmtId="0" fontId="3" fillId="0" borderId="0" xfId="0" applyFont="1" applyAlignment="1">
      <alignment horizontal="center"/>
    </xf>
    <xf numFmtId="0" fontId="4" fillId="0" borderId="0" xfId="0" applyFont="1" applyAlignment="1">
      <alignment horizontal="center"/>
    </xf>
    <xf numFmtId="0" fontId="1" fillId="0" borderId="0" xfId="0" applyFont="1" applyAlignment="1" quotePrefix="1"/>
    <xf numFmtId="177" fontId="1" fillId="0" borderId="0" xfId="0" applyNumberFormat="1" applyFont="1" applyAlignment="1" quotePrefix="1"/>
    <xf numFmtId="0" fontId="0" fillId="0" borderId="0" xfId="49" applyAlignment="1" quotePrefix="1"/>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2" xfId="49"/>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AB1048574"/>
  <sheetViews>
    <sheetView tabSelected="1" zoomScale="85" zoomScaleNormal="85" workbookViewId="0">
      <pane ySplit="1" topLeftCell="A193" activePane="bottomLeft" state="frozen"/>
      <selection/>
      <selection pane="bottomLeft" activeCell="A221" sqref="A221"/>
    </sheetView>
  </sheetViews>
  <sheetFormatPr defaultColWidth="9" defaultRowHeight="14.25"/>
  <cols>
    <col min="1" max="1" width="9.25" style="5" customWidth="1"/>
    <col min="2" max="2" width="17.9416666666667" style="1" customWidth="1"/>
    <col min="3" max="3" width="11.625" style="1" customWidth="1"/>
    <col min="4" max="4" width="11.5" style="1"/>
    <col min="5" max="5" width="11.75" style="1" customWidth="1"/>
    <col min="6" max="6" width="15.625" style="1" customWidth="1"/>
    <col min="7" max="7" width="12.875" style="1" customWidth="1"/>
    <col min="8" max="8" width="23.625" style="6" customWidth="1"/>
    <col min="9" max="9" width="103.233333333333" style="1" customWidth="1"/>
    <col min="10" max="14" width="9" style="7"/>
    <col min="15" max="15" width="12.35" style="7" customWidth="1"/>
    <col min="16" max="20" width="9" style="7"/>
    <col min="21" max="21" width="9" style="1"/>
    <col min="22" max="22" width="19.25" style="1" customWidth="1"/>
    <col min="23" max="23" width="15.875" style="1" customWidth="1"/>
    <col min="24" max="24" width="15.375" style="1" customWidth="1"/>
    <col min="25" max="16384" width="9" style="1"/>
  </cols>
  <sheetData>
    <row r="1" s="1" customFormat="1" spans="1:28">
      <c r="A1" s="8" t="s">
        <v>0</v>
      </c>
      <c r="B1" s="9" t="s">
        <v>1</v>
      </c>
      <c r="C1" s="10" t="s">
        <v>2</v>
      </c>
      <c r="D1" s="10" t="s">
        <v>3</v>
      </c>
      <c r="E1" s="9" t="s">
        <v>4</v>
      </c>
      <c r="F1" s="11" t="s">
        <v>5</v>
      </c>
      <c r="G1" s="12" t="s">
        <v>6</v>
      </c>
      <c r="H1" s="13" t="s">
        <v>7</v>
      </c>
      <c r="I1" s="11" t="s">
        <v>8</v>
      </c>
      <c r="J1" s="15" t="s">
        <v>9</v>
      </c>
      <c r="K1" s="15" t="s">
        <v>10</v>
      </c>
      <c r="L1" s="15" t="s">
        <v>11</v>
      </c>
      <c r="M1" s="16" t="s">
        <v>12</v>
      </c>
      <c r="N1" s="16" t="s">
        <v>13</v>
      </c>
      <c r="O1" s="16" t="s">
        <v>14</v>
      </c>
      <c r="P1" s="16" t="s">
        <v>15</v>
      </c>
      <c r="Q1" s="16" t="s">
        <v>16</v>
      </c>
      <c r="R1" s="16" t="s">
        <v>17</v>
      </c>
      <c r="S1" s="16" t="s">
        <v>18</v>
      </c>
      <c r="T1" s="16"/>
      <c r="U1" s="16"/>
      <c r="V1" s="16" t="s">
        <v>19</v>
      </c>
      <c r="W1" s="18" t="s">
        <v>20</v>
      </c>
      <c r="X1" s="19" t="s">
        <v>21</v>
      </c>
      <c r="AA1" s="1" t="s">
        <v>22</v>
      </c>
      <c r="AB1" s="1" t="s">
        <v>23</v>
      </c>
    </row>
    <row r="2" s="1" customFormat="1" hidden="1" spans="1:28">
      <c r="A2" s="14">
        <v>43556</v>
      </c>
      <c r="B2" s="1">
        <v>7691733120</v>
      </c>
      <c r="C2" s="1" t="s">
        <v>24</v>
      </c>
      <c r="D2" s="1" t="s">
        <v>25</v>
      </c>
      <c r="E2" s="1" t="s">
        <v>26</v>
      </c>
      <c r="F2" s="1" t="s">
        <v>27</v>
      </c>
      <c r="G2" s="1">
        <v>15541661918</v>
      </c>
      <c r="H2" s="6"/>
      <c r="I2" s="1" t="s">
        <v>28</v>
      </c>
      <c r="J2" s="7"/>
      <c r="K2" s="7">
        <v>2</v>
      </c>
      <c r="L2" s="7"/>
      <c r="M2" s="7"/>
      <c r="N2" s="7"/>
      <c r="O2" s="7"/>
      <c r="P2" s="7"/>
      <c r="Q2" s="7"/>
      <c r="R2" s="7"/>
      <c r="S2" s="7"/>
      <c r="T2" s="7"/>
      <c r="W2" s="20" t="str">
        <f>"7700116778116"</f>
        <v>7700116778116</v>
      </c>
      <c r="AA2" s="1">
        <f>SUM(J2:S2)</f>
        <v>2</v>
      </c>
      <c r="AB2" s="1" t="str">
        <f t="shared" ref="AB2:AB9" si="0">IF(J2&gt;0,"U1-"&amp;J2&amp;";","")&amp;IF(K2&gt;0,"U2-"&amp;K2&amp;";","")&amp;IF(L2&gt;0,"U3-"&amp;L2&amp;";","")&amp;IF(M2&gt;0,"U4-"&amp;M2&amp;";","")&amp;IF(N2&gt;0,"U6-"&amp;N2&amp;";","")&amp;IF(P2&gt;0,"U7-"&amp;P2&amp;";","")&amp;IF(Q2&gt;0,"U8-"&amp;Q2&amp;";","")&amp;IF(R2&gt;0,"U9-"&amp;R2&amp;";","")&amp;IF(S2&gt;0,"U10-"&amp;S2&amp;";","")&amp;V2</f>
        <v>U2-2;</v>
      </c>
    </row>
    <row r="3" s="1" customFormat="1" hidden="1" spans="1:28">
      <c r="A3" s="14">
        <v>43556</v>
      </c>
      <c r="B3" s="1">
        <v>9444772213</v>
      </c>
      <c r="C3" s="1" t="s">
        <v>29</v>
      </c>
      <c r="D3" s="1" t="s">
        <v>30</v>
      </c>
      <c r="E3" s="1" t="s">
        <v>26</v>
      </c>
      <c r="F3" s="1" t="s">
        <v>31</v>
      </c>
      <c r="G3" s="1">
        <v>13529880946</v>
      </c>
      <c r="H3" s="6"/>
      <c r="I3" s="1" t="s">
        <v>32</v>
      </c>
      <c r="J3" s="7">
        <v>14</v>
      </c>
      <c r="K3" s="7"/>
      <c r="L3" s="7">
        <v>3</v>
      </c>
      <c r="M3" s="7"/>
      <c r="N3" s="7"/>
      <c r="O3" s="7"/>
      <c r="P3" s="7"/>
      <c r="Q3" s="7"/>
      <c r="R3" s="7"/>
      <c r="S3" s="7"/>
      <c r="T3" s="7"/>
      <c r="W3" s="20" t="str">
        <f>"7700116778113"</f>
        <v>7700116778113</v>
      </c>
      <c r="AA3" s="1">
        <f t="shared" ref="AA3:AA66" si="1">SUM(J3:S3)</f>
        <v>17</v>
      </c>
      <c r="AB3" s="1" t="str">
        <f t="shared" si="0"/>
        <v>U1-14;U3-3;</v>
      </c>
    </row>
    <row r="4" s="1" customFormat="1" hidden="1" spans="1:28">
      <c r="A4" s="14">
        <v>43556</v>
      </c>
      <c r="B4" s="1">
        <v>2775602642</v>
      </c>
      <c r="C4" s="1" t="s">
        <v>29</v>
      </c>
      <c r="D4" s="1" t="s">
        <v>30</v>
      </c>
      <c r="E4" s="1" t="s">
        <v>26</v>
      </c>
      <c r="F4" s="1" t="s">
        <v>33</v>
      </c>
      <c r="G4" s="1">
        <v>15188060330</v>
      </c>
      <c r="H4" s="6"/>
      <c r="I4" s="1" t="s">
        <v>34</v>
      </c>
      <c r="J4" s="7"/>
      <c r="K4" s="7"/>
      <c r="L4" s="7"/>
      <c r="M4" s="7"/>
      <c r="N4" s="7"/>
      <c r="O4" s="7"/>
      <c r="P4" s="7"/>
      <c r="Q4" s="7">
        <v>2</v>
      </c>
      <c r="R4" s="7"/>
      <c r="S4" s="7"/>
      <c r="T4" s="7"/>
      <c r="W4" s="20" t="str">
        <f>"7700116778106"</f>
        <v>7700116778106</v>
      </c>
      <c r="AA4" s="1">
        <f t="shared" si="1"/>
        <v>2</v>
      </c>
      <c r="AB4" s="1" t="str">
        <f t="shared" si="0"/>
        <v>U8-2;</v>
      </c>
    </row>
    <row r="5" s="1" customFormat="1" hidden="1" spans="1:28">
      <c r="A5" s="14">
        <v>43556</v>
      </c>
      <c r="B5" s="1">
        <v>3648157688</v>
      </c>
      <c r="C5" s="1" t="s">
        <v>29</v>
      </c>
      <c r="D5" s="1" t="s">
        <v>30</v>
      </c>
      <c r="E5" s="1" t="s">
        <v>26</v>
      </c>
      <c r="F5" s="1" t="s">
        <v>31</v>
      </c>
      <c r="G5" s="1">
        <v>13529880946</v>
      </c>
      <c r="H5" s="6"/>
      <c r="I5" s="1" t="s">
        <v>32</v>
      </c>
      <c r="J5" s="7"/>
      <c r="K5" s="7"/>
      <c r="L5" s="7"/>
      <c r="M5" s="7"/>
      <c r="N5" s="7"/>
      <c r="O5" s="7"/>
      <c r="P5" s="7"/>
      <c r="Q5" s="7"/>
      <c r="R5" s="7"/>
      <c r="S5" s="7"/>
      <c r="T5" s="7"/>
      <c r="V5" s="1" t="s">
        <v>35</v>
      </c>
      <c r="W5" s="20"/>
      <c r="X5" s="38" t="s">
        <v>36</v>
      </c>
      <c r="AA5" s="1">
        <f t="shared" si="1"/>
        <v>0</v>
      </c>
      <c r="AB5" s="1" t="str">
        <f t="shared" si="0"/>
        <v>UQ7.5-4;UK7.5-3</v>
      </c>
    </row>
    <row r="6" s="1" customFormat="1" hidden="1" spans="1:28">
      <c r="A6" s="14">
        <v>43556</v>
      </c>
      <c r="B6" s="1">
        <v>3648157688</v>
      </c>
      <c r="C6" s="1" t="s">
        <v>29</v>
      </c>
      <c r="D6" s="1" t="s">
        <v>30</v>
      </c>
      <c r="E6" s="1" t="s">
        <v>37</v>
      </c>
      <c r="F6" s="1" t="s">
        <v>31</v>
      </c>
      <c r="G6" s="1">
        <v>13529880946</v>
      </c>
      <c r="H6" s="6"/>
      <c r="I6" s="1" t="s">
        <v>32</v>
      </c>
      <c r="J6" s="7"/>
      <c r="K6" s="7"/>
      <c r="L6" s="7"/>
      <c r="M6" s="7"/>
      <c r="N6" s="7"/>
      <c r="O6" s="7"/>
      <c r="P6" s="7"/>
      <c r="Q6" s="7"/>
      <c r="R6" s="7"/>
      <c r="S6" s="7"/>
      <c r="T6" s="7"/>
      <c r="V6" s="1" t="s">
        <v>38</v>
      </c>
      <c r="X6" s="38" t="s">
        <v>39</v>
      </c>
      <c r="AA6" s="1">
        <f t="shared" si="1"/>
        <v>0</v>
      </c>
      <c r="AB6" s="1" t="str">
        <f t="shared" si="0"/>
        <v>US7.5-4</v>
      </c>
    </row>
    <row r="7" s="1" customFormat="1" hidden="1" spans="1:28">
      <c r="A7" s="14">
        <v>43556</v>
      </c>
      <c r="B7" s="1">
        <v>8762895094</v>
      </c>
      <c r="C7" s="1" t="s">
        <v>29</v>
      </c>
      <c r="D7" s="1" t="s">
        <v>30</v>
      </c>
      <c r="E7" s="1" t="s">
        <v>26</v>
      </c>
      <c r="F7" s="1" t="s">
        <v>33</v>
      </c>
      <c r="G7" s="1">
        <v>15188060330</v>
      </c>
      <c r="H7" s="6"/>
      <c r="I7" s="1" t="s">
        <v>34</v>
      </c>
      <c r="J7" s="7"/>
      <c r="K7" s="7"/>
      <c r="L7" s="7"/>
      <c r="M7" s="7"/>
      <c r="N7" s="7"/>
      <c r="O7" s="7"/>
      <c r="P7" s="7"/>
      <c r="Q7" s="7"/>
      <c r="R7" s="7"/>
      <c r="S7" s="7"/>
      <c r="T7" s="7"/>
      <c r="V7" s="1" t="s">
        <v>40</v>
      </c>
      <c r="W7" s="20"/>
      <c r="X7" s="38" t="s">
        <v>41</v>
      </c>
      <c r="AA7" s="1">
        <f t="shared" si="1"/>
        <v>0</v>
      </c>
      <c r="AB7" s="1" t="str">
        <f t="shared" si="0"/>
        <v>UQ7.5-1</v>
      </c>
    </row>
    <row r="8" s="1" customFormat="1" hidden="1" spans="1:28">
      <c r="A8" s="14">
        <v>43556</v>
      </c>
      <c r="B8" s="1">
        <v>2446404676</v>
      </c>
      <c r="C8" s="1" t="s">
        <v>42</v>
      </c>
      <c r="D8" s="1" t="s">
        <v>43</v>
      </c>
      <c r="E8" s="1" t="s">
        <v>26</v>
      </c>
      <c r="F8" s="1" t="s">
        <v>44</v>
      </c>
      <c r="G8" s="1">
        <v>18621809870</v>
      </c>
      <c r="H8" s="6"/>
      <c r="I8" s="1" t="s">
        <v>45</v>
      </c>
      <c r="J8" s="7"/>
      <c r="K8" s="7">
        <v>1</v>
      </c>
      <c r="L8" s="7"/>
      <c r="M8" s="7"/>
      <c r="N8" s="7"/>
      <c r="O8" s="7"/>
      <c r="P8" s="7"/>
      <c r="Q8" s="7"/>
      <c r="R8" s="7"/>
      <c r="S8" s="7"/>
      <c r="T8" s="7"/>
      <c r="W8" s="20" t="str">
        <f>"7700116778115"</f>
        <v>7700116778115</v>
      </c>
      <c r="AA8" s="1">
        <f t="shared" si="1"/>
        <v>1</v>
      </c>
      <c r="AB8" s="1" t="str">
        <f t="shared" si="0"/>
        <v>U2-1;</v>
      </c>
    </row>
    <row r="9" s="1" customFormat="1" hidden="1" spans="1:28">
      <c r="A9" s="14">
        <v>43556</v>
      </c>
      <c r="B9" s="1">
        <v>4213656268</v>
      </c>
      <c r="C9" s="1" t="s">
        <v>29</v>
      </c>
      <c r="D9" s="1" t="s">
        <v>46</v>
      </c>
      <c r="E9" s="1" t="s">
        <v>26</v>
      </c>
      <c r="F9" s="1" t="s">
        <v>47</v>
      </c>
      <c r="G9" s="1">
        <v>15952956431</v>
      </c>
      <c r="H9" s="6"/>
      <c r="I9" s="1" t="s">
        <v>48</v>
      </c>
      <c r="J9" s="7">
        <v>3</v>
      </c>
      <c r="K9" s="7">
        <v>3</v>
      </c>
      <c r="L9" s="7"/>
      <c r="M9" s="7"/>
      <c r="N9" s="7"/>
      <c r="O9" s="7"/>
      <c r="P9" s="7"/>
      <c r="Q9" s="7"/>
      <c r="R9" s="7"/>
      <c r="S9" s="7"/>
      <c r="T9" s="7"/>
      <c r="W9" s="20" t="str">
        <f>"7700116778105"</f>
        <v>7700116778105</v>
      </c>
      <c r="AA9" s="1">
        <f t="shared" si="1"/>
        <v>6</v>
      </c>
      <c r="AB9" s="1" t="str">
        <f t="shared" si="0"/>
        <v>U1-3;U2-3;</v>
      </c>
    </row>
    <row r="10" s="1" customFormat="1" hidden="1" spans="1:28">
      <c r="A10" s="14">
        <v>43556</v>
      </c>
      <c r="B10" s="1">
        <v>4582241209</v>
      </c>
      <c r="C10" s="1" t="s">
        <v>24</v>
      </c>
      <c r="D10" s="1" t="s">
        <v>49</v>
      </c>
      <c r="E10" s="1" t="s">
        <v>37</v>
      </c>
      <c r="F10" s="1" t="s">
        <v>50</v>
      </c>
      <c r="G10" s="1">
        <v>13926721468</v>
      </c>
      <c r="H10" s="39" t="s">
        <v>51</v>
      </c>
      <c r="I10" s="1" t="s">
        <v>52</v>
      </c>
      <c r="J10" s="7">
        <v>1</v>
      </c>
      <c r="K10" s="7">
        <v>1</v>
      </c>
      <c r="L10" s="7"/>
      <c r="M10" s="7"/>
      <c r="N10" s="7"/>
      <c r="O10" s="7"/>
      <c r="P10" s="7"/>
      <c r="Q10" s="7"/>
      <c r="R10" s="7"/>
      <c r="S10" s="7"/>
      <c r="T10" s="7"/>
      <c r="W10" s="20" t="str">
        <f>"7700116778119"</f>
        <v>7700116778119</v>
      </c>
      <c r="AA10" s="1">
        <f t="shared" si="1"/>
        <v>2</v>
      </c>
      <c r="AB10" s="1" t="str">
        <f t="shared" ref="AB10:AB16" si="2">IF(J10&gt;0,"U1-"&amp;J10&amp;";","")&amp;IF(K10&gt;0,"U2-"&amp;K10&amp;";","")&amp;IF(L10&gt;0,"U3-"&amp;L10&amp;";","")&amp;IF(M10&gt;0,"U4-"&amp;M10&amp;";","")&amp;IF(N10&gt;0,"U6-"&amp;N10&amp;";","")&amp;IF(P10&gt;0,"U7-"&amp;P10&amp;";","")&amp;IF(Q10&gt;0,"U8-"&amp;Q10&amp;";","")&amp;IF(R10&gt;0,"U9-"&amp;R10&amp;";","")&amp;IF(S10&gt;0,"U10-"&amp;S10&amp;";","")&amp;W10</f>
        <v>U1-1;U2-1;7700116778119</v>
      </c>
    </row>
    <row r="11" s="1" customFormat="1" hidden="1" spans="1:28">
      <c r="A11" s="14">
        <v>43556</v>
      </c>
      <c r="B11" s="1">
        <v>7318732626</v>
      </c>
      <c r="C11" s="1" t="s">
        <v>53</v>
      </c>
      <c r="D11" s="1" t="s">
        <v>54</v>
      </c>
      <c r="E11" s="1" t="s">
        <v>37</v>
      </c>
      <c r="F11" s="1" t="s">
        <v>55</v>
      </c>
      <c r="G11" s="1">
        <v>18674390819</v>
      </c>
      <c r="H11" s="39" t="s">
        <v>56</v>
      </c>
      <c r="I11" s="1" t="s">
        <v>57</v>
      </c>
      <c r="J11" s="7">
        <v>1</v>
      </c>
      <c r="K11" s="7">
        <v>1</v>
      </c>
      <c r="L11" s="7"/>
      <c r="M11" s="7"/>
      <c r="N11" s="7"/>
      <c r="O11" s="7"/>
      <c r="P11" s="7"/>
      <c r="Q11" s="7"/>
      <c r="R11" s="7"/>
      <c r="S11" s="7"/>
      <c r="T11" s="7"/>
      <c r="W11" s="20" t="str">
        <f>"7700116778118"</f>
        <v>7700116778118</v>
      </c>
      <c r="AA11" s="1">
        <f t="shared" si="1"/>
        <v>2</v>
      </c>
      <c r="AB11" s="1" t="str">
        <f t="shared" si="2"/>
        <v>U1-1;U2-1;7700116778118</v>
      </c>
    </row>
    <row r="12" s="1" customFormat="1" hidden="1" spans="1:28">
      <c r="A12" s="14">
        <v>43556</v>
      </c>
      <c r="B12" s="1">
        <v>3952875627</v>
      </c>
      <c r="C12" s="1" t="s">
        <v>42</v>
      </c>
      <c r="D12" s="1" t="s">
        <v>58</v>
      </c>
      <c r="E12" s="1" t="s">
        <v>26</v>
      </c>
      <c r="F12" s="1" t="s">
        <v>58</v>
      </c>
      <c r="G12" s="1">
        <v>18632655996</v>
      </c>
      <c r="H12" s="6"/>
      <c r="I12" s="1" t="s">
        <v>59</v>
      </c>
      <c r="J12" s="7">
        <v>2</v>
      </c>
      <c r="K12" s="7">
        <v>2</v>
      </c>
      <c r="L12" s="7"/>
      <c r="M12" s="7"/>
      <c r="N12" s="7"/>
      <c r="O12" s="7"/>
      <c r="P12" s="7"/>
      <c r="Q12" s="7"/>
      <c r="R12" s="7"/>
      <c r="S12" s="7"/>
      <c r="T12" s="7"/>
      <c r="W12" s="20" t="str">
        <f>"7700116778114"</f>
        <v>7700116778114</v>
      </c>
      <c r="AA12" s="1">
        <f t="shared" si="1"/>
        <v>4</v>
      </c>
      <c r="AB12" s="1" t="str">
        <f t="shared" si="2"/>
        <v>U1-2;U2-2;7700116778114</v>
      </c>
    </row>
    <row r="13" s="1" customFormat="1" hidden="1" spans="1:28">
      <c r="A13" s="14">
        <v>43556</v>
      </c>
      <c r="B13" s="1">
        <v>3930884829</v>
      </c>
      <c r="C13" s="1" t="s">
        <v>42</v>
      </c>
      <c r="D13" s="1" t="s">
        <v>60</v>
      </c>
      <c r="E13" s="1" t="s">
        <v>26</v>
      </c>
      <c r="F13" s="1" t="s">
        <v>61</v>
      </c>
      <c r="G13" s="1">
        <v>13600705788</v>
      </c>
      <c r="H13" s="6"/>
      <c r="I13" s="1" t="s">
        <v>62</v>
      </c>
      <c r="J13" s="7">
        <v>1</v>
      </c>
      <c r="K13" s="7">
        <v>1</v>
      </c>
      <c r="L13" s="7"/>
      <c r="M13" s="7"/>
      <c r="N13" s="7"/>
      <c r="O13" s="7"/>
      <c r="P13" s="7"/>
      <c r="Q13" s="7"/>
      <c r="R13" s="7"/>
      <c r="S13" s="7"/>
      <c r="T13" s="7"/>
      <c r="W13" s="20" t="str">
        <f>"7700116778112"</f>
        <v>7700116778112</v>
      </c>
      <c r="AA13" s="1">
        <f t="shared" si="1"/>
        <v>2</v>
      </c>
      <c r="AB13" s="1" t="str">
        <f t="shared" si="2"/>
        <v>U1-1;U2-1;7700116778112</v>
      </c>
    </row>
    <row r="14" s="1" customFormat="1" hidden="1" spans="1:28">
      <c r="A14" s="14">
        <v>43556</v>
      </c>
      <c r="B14" s="1">
        <v>5779561371</v>
      </c>
      <c r="C14" s="1" t="s">
        <v>63</v>
      </c>
      <c r="D14" s="1" t="s">
        <v>64</v>
      </c>
      <c r="E14" s="1" t="s">
        <v>26</v>
      </c>
      <c r="F14" s="1" t="s">
        <v>65</v>
      </c>
      <c r="G14" s="1">
        <v>15807873218</v>
      </c>
      <c r="H14" s="6"/>
      <c r="I14" s="1" t="s">
        <v>66</v>
      </c>
      <c r="J14" s="7"/>
      <c r="K14" s="7"/>
      <c r="L14" s="7"/>
      <c r="M14" s="7">
        <v>1</v>
      </c>
      <c r="N14" s="7"/>
      <c r="O14" s="7"/>
      <c r="P14" s="7"/>
      <c r="Q14" s="7"/>
      <c r="R14" s="7"/>
      <c r="S14" s="7"/>
      <c r="T14" s="7"/>
      <c r="W14" s="20" t="str">
        <f>"7700116778111"</f>
        <v>7700116778111</v>
      </c>
      <c r="AA14" s="1">
        <f t="shared" si="1"/>
        <v>1</v>
      </c>
      <c r="AB14" s="1" t="str">
        <f t="shared" si="2"/>
        <v>U4-1;7700116778111</v>
      </c>
    </row>
    <row r="15" s="1" customFormat="1" hidden="1" spans="1:28">
      <c r="A15" s="14">
        <v>43556</v>
      </c>
      <c r="B15" s="1">
        <v>3110273946</v>
      </c>
      <c r="C15" s="1" t="s">
        <v>63</v>
      </c>
      <c r="D15" s="1" t="s">
        <v>64</v>
      </c>
      <c r="E15" s="1" t="s">
        <v>26</v>
      </c>
      <c r="F15" s="1" t="s">
        <v>64</v>
      </c>
      <c r="G15" s="1">
        <v>13878747196</v>
      </c>
      <c r="H15" s="6"/>
      <c r="I15" s="1" t="s">
        <v>67</v>
      </c>
      <c r="J15" s="7"/>
      <c r="K15" s="7">
        <v>1</v>
      </c>
      <c r="L15" s="7"/>
      <c r="M15" s="7"/>
      <c r="N15" s="7"/>
      <c r="O15" s="7"/>
      <c r="P15" s="7"/>
      <c r="Q15" s="7"/>
      <c r="R15" s="7"/>
      <c r="S15" s="7"/>
      <c r="T15" s="7"/>
      <c r="W15" s="20" t="str">
        <f>"7700116778109"</f>
        <v>7700116778109</v>
      </c>
      <c r="AA15" s="1">
        <f t="shared" si="1"/>
        <v>1</v>
      </c>
      <c r="AB15" s="1" t="str">
        <f t="shared" si="2"/>
        <v>U2-1;7700116778109</v>
      </c>
    </row>
    <row r="16" s="1" customFormat="1" hidden="1" spans="1:28">
      <c r="A16" s="14">
        <v>43556</v>
      </c>
      <c r="B16" s="1">
        <v>9990168021</v>
      </c>
      <c r="C16" s="1" t="s">
        <v>42</v>
      </c>
      <c r="D16" s="1" t="s">
        <v>68</v>
      </c>
      <c r="E16" s="1" t="s">
        <v>26</v>
      </c>
      <c r="F16" s="1" t="s">
        <v>68</v>
      </c>
      <c r="G16" s="1">
        <v>15810794842</v>
      </c>
      <c r="H16" s="6"/>
      <c r="I16" s="1" t="s">
        <v>69</v>
      </c>
      <c r="J16" s="7"/>
      <c r="K16" s="7"/>
      <c r="L16" s="7">
        <v>1</v>
      </c>
      <c r="M16" s="7"/>
      <c r="N16" s="7"/>
      <c r="O16" s="7"/>
      <c r="P16" s="7"/>
      <c r="Q16" s="7"/>
      <c r="R16" s="7"/>
      <c r="S16" s="7"/>
      <c r="T16" s="7"/>
      <c r="W16" s="20" t="str">
        <f>"7700116778108"</f>
        <v>7700116778108</v>
      </c>
      <c r="AA16" s="1">
        <f t="shared" si="1"/>
        <v>1</v>
      </c>
      <c r="AB16" s="1" t="str">
        <f t="shared" si="2"/>
        <v>U3-1;7700116778108</v>
      </c>
    </row>
    <row r="17" s="1" customFormat="1" hidden="1" spans="1:28">
      <c r="A17" s="14">
        <v>43557</v>
      </c>
      <c r="B17" s="1">
        <v>9933160222</v>
      </c>
      <c r="C17" s="1" t="s">
        <v>29</v>
      </c>
      <c r="D17" s="1" t="s">
        <v>70</v>
      </c>
      <c r="E17" s="1" t="s">
        <v>26</v>
      </c>
      <c r="F17" s="1" t="s">
        <v>71</v>
      </c>
      <c r="G17" s="1">
        <v>13873285987</v>
      </c>
      <c r="H17" s="6"/>
      <c r="I17" s="1" t="s">
        <v>72</v>
      </c>
      <c r="J17" s="7"/>
      <c r="K17" s="7">
        <v>2</v>
      </c>
      <c r="L17" s="7"/>
      <c r="M17" s="7"/>
      <c r="N17" s="7"/>
      <c r="O17" s="7"/>
      <c r="P17" s="7"/>
      <c r="Q17" s="7"/>
      <c r="R17" s="7"/>
      <c r="S17" s="7"/>
      <c r="T17" s="7"/>
      <c r="W17" s="21" t="s">
        <v>73</v>
      </c>
      <c r="AA17" s="1">
        <f t="shared" si="1"/>
        <v>2</v>
      </c>
      <c r="AB17" s="1" t="str">
        <f t="shared" ref="AB17:AB48" si="3">IF(J17&gt;0,"U1-"&amp;J17&amp;";","")&amp;IF(K17&gt;0,"U2-"&amp;K17&amp;";","")&amp;IF(L17&gt;0,"U3-"&amp;L17&amp;";","")&amp;IF(M17&gt;0,"U4-"&amp;M17&amp;";","")&amp;IF(N17&gt;0,"U6-"&amp;N17&amp;";","")&amp;IF(P17&gt;0,"U7-"&amp;P17&amp;";","")&amp;IF(Q17&gt;0,"U8-"&amp;Q17&amp;";","")&amp;IF(R17&gt;0,"U9-"&amp;R17&amp;";","")&amp;IF(S17&gt;0,"U10-"&amp;S17&amp;";","")&amp;V17</f>
        <v>U2-2;</v>
      </c>
    </row>
    <row r="18" s="1" customFormat="1" hidden="1" spans="1:28">
      <c r="A18" s="14">
        <v>43557</v>
      </c>
      <c r="B18" s="1">
        <v>3166298487</v>
      </c>
      <c r="C18" s="1" t="s">
        <v>42</v>
      </c>
      <c r="D18" s="1" t="s">
        <v>43</v>
      </c>
      <c r="E18" s="1" t="s">
        <v>26</v>
      </c>
      <c r="F18" s="1" t="s">
        <v>74</v>
      </c>
      <c r="G18" s="1">
        <v>13823684603</v>
      </c>
      <c r="H18" s="6"/>
      <c r="I18" s="1" t="s">
        <v>75</v>
      </c>
      <c r="J18" s="7">
        <v>1</v>
      </c>
      <c r="K18" s="7">
        <v>1</v>
      </c>
      <c r="L18" s="7"/>
      <c r="M18" s="7"/>
      <c r="N18" s="7"/>
      <c r="O18" s="7"/>
      <c r="P18" s="7"/>
      <c r="Q18" s="7"/>
      <c r="R18" s="7"/>
      <c r="S18" s="7"/>
      <c r="T18" s="7"/>
      <c r="W18" s="21" t="s">
        <v>76</v>
      </c>
      <c r="AA18" s="1">
        <f t="shared" si="1"/>
        <v>2</v>
      </c>
      <c r="AB18" s="1" t="str">
        <f t="shared" si="3"/>
        <v>U1-1;U2-1;</v>
      </c>
    </row>
    <row r="19" s="1" customFormat="1" hidden="1" spans="1:28">
      <c r="A19" s="14">
        <v>43557</v>
      </c>
      <c r="B19" s="1">
        <v>4493419231</v>
      </c>
      <c r="C19" s="1" t="s">
        <v>63</v>
      </c>
      <c r="D19" s="1" t="s">
        <v>77</v>
      </c>
      <c r="E19" s="1" t="s">
        <v>26</v>
      </c>
      <c r="F19" s="1" t="s">
        <v>78</v>
      </c>
      <c r="G19" s="1">
        <v>18777512110</v>
      </c>
      <c r="H19" s="6"/>
      <c r="I19" s="1" t="s">
        <v>79</v>
      </c>
      <c r="J19" s="7"/>
      <c r="K19" s="7"/>
      <c r="L19" s="7"/>
      <c r="M19" s="7">
        <v>1</v>
      </c>
      <c r="N19" s="7"/>
      <c r="O19" s="7"/>
      <c r="P19" s="7"/>
      <c r="Q19" s="7"/>
      <c r="R19" s="7"/>
      <c r="S19" s="7"/>
      <c r="T19" s="7"/>
      <c r="W19" s="21" t="s">
        <v>80</v>
      </c>
      <c r="AA19" s="1">
        <f t="shared" si="1"/>
        <v>1</v>
      </c>
      <c r="AB19" s="1" t="str">
        <f t="shared" si="3"/>
        <v>U4-1;</v>
      </c>
    </row>
    <row r="20" s="1" customFormat="1" hidden="1" spans="1:28">
      <c r="A20" s="14">
        <v>43557</v>
      </c>
      <c r="B20" s="1">
        <v>4980836725</v>
      </c>
      <c r="C20" s="1" t="s">
        <v>53</v>
      </c>
      <c r="D20" s="1" t="s">
        <v>54</v>
      </c>
      <c r="E20" s="1" t="s">
        <v>26</v>
      </c>
      <c r="F20" s="1" t="s">
        <v>81</v>
      </c>
      <c r="G20" s="1">
        <v>15303437137</v>
      </c>
      <c r="H20" s="6"/>
      <c r="I20" s="17" t="s">
        <v>82</v>
      </c>
      <c r="J20" s="7"/>
      <c r="K20" s="7">
        <v>2</v>
      </c>
      <c r="L20" s="7"/>
      <c r="M20" s="7"/>
      <c r="N20" s="7"/>
      <c r="O20" s="7"/>
      <c r="P20" s="7"/>
      <c r="Q20" s="7">
        <v>1</v>
      </c>
      <c r="R20" s="7"/>
      <c r="S20" s="7"/>
      <c r="T20" s="7"/>
      <c r="W20" s="21" t="s">
        <v>83</v>
      </c>
      <c r="AA20" s="1">
        <f t="shared" si="1"/>
        <v>3</v>
      </c>
      <c r="AB20" s="1" t="str">
        <f t="shared" si="3"/>
        <v>U2-2;U8-1;</v>
      </c>
    </row>
    <row r="21" s="1" customFormat="1" ht="28.5" hidden="1" spans="1:28">
      <c r="A21" s="14">
        <v>43557</v>
      </c>
      <c r="B21" s="1">
        <v>3152792913</v>
      </c>
      <c r="C21" s="1" t="s">
        <v>63</v>
      </c>
      <c r="D21" s="1" t="s">
        <v>84</v>
      </c>
      <c r="E21" s="1" t="s">
        <v>37</v>
      </c>
      <c r="F21" s="1" t="s">
        <v>85</v>
      </c>
      <c r="G21" s="1">
        <v>13911011596</v>
      </c>
      <c r="H21" s="39" t="s">
        <v>86</v>
      </c>
      <c r="I21" s="17" t="s">
        <v>87</v>
      </c>
      <c r="J21" s="7">
        <v>1</v>
      </c>
      <c r="K21" s="7">
        <v>1</v>
      </c>
      <c r="L21" s="7">
        <v>1</v>
      </c>
      <c r="M21" s="7">
        <v>1</v>
      </c>
      <c r="N21" s="7"/>
      <c r="O21" s="7"/>
      <c r="P21" s="7"/>
      <c r="Q21" s="7"/>
      <c r="R21" s="7">
        <v>1</v>
      </c>
      <c r="S21" s="7"/>
      <c r="T21" s="7"/>
      <c r="W21" s="38" t="s">
        <v>88</v>
      </c>
      <c r="AA21" s="1">
        <f t="shared" si="1"/>
        <v>5</v>
      </c>
      <c r="AB21" s="1" t="str">
        <f t="shared" si="3"/>
        <v>U1-1;U2-1;U3-1;U4-1;U9-1;</v>
      </c>
    </row>
    <row r="22" s="1" customFormat="1" hidden="1" spans="1:28">
      <c r="A22" s="14">
        <v>43557</v>
      </c>
      <c r="B22" s="1">
        <v>5999832421</v>
      </c>
      <c r="C22" s="1" t="s">
        <v>24</v>
      </c>
      <c r="D22" s="1" t="s">
        <v>89</v>
      </c>
      <c r="E22" s="1" t="s">
        <v>26</v>
      </c>
      <c r="F22" s="1" t="s">
        <v>90</v>
      </c>
      <c r="G22" s="1">
        <v>13833511795</v>
      </c>
      <c r="H22" s="6"/>
      <c r="I22" s="1" t="s">
        <v>91</v>
      </c>
      <c r="J22" s="7">
        <v>1</v>
      </c>
      <c r="K22" s="7"/>
      <c r="L22" s="7"/>
      <c r="M22" s="7"/>
      <c r="N22" s="7"/>
      <c r="O22" s="7"/>
      <c r="P22" s="7"/>
      <c r="Q22" s="7"/>
      <c r="R22" s="7"/>
      <c r="S22" s="7"/>
      <c r="T22" s="7"/>
      <c r="W22" s="21" t="s">
        <v>92</v>
      </c>
      <c r="AA22" s="1">
        <f t="shared" si="1"/>
        <v>1</v>
      </c>
      <c r="AB22" s="1" t="str">
        <f t="shared" si="3"/>
        <v>U1-1;</v>
      </c>
    </row>
    <row r="23" s="1" customFormat="1" hidden="1" spans="1:28">
      <c r="A23" s="14">
        <v>43557</v>
      </c>
      <c r="B23" s="1">
        <v>6051999560</v>
      </c>
      <c r="C23" s="1" t="s">
        <v>63</v>
      </c>
      <c r="D23" s="1" t="s">
        <v>93</v>
      </c>
      <c r="E23" s="1" t="s">
        <v>26</v>
      </c>
      <c r="F23" s="1" t="s">
        <v>94</v>
      </c>
      <c r="G23" s="1">
        <v>13838610060</v>
      </c>
      <c r="H23" s="6"/>
      <c r="I23" s="1" t="s">
        <v>95</v>
      </c>
      <c r="J23" s="7"/>
      <c r="K23" s="7">
        <v>1</v>
      </c>
      <c r="L23" s="7"/>
      <c r="M23" s="7"/>
      <c r="N23" s="7"/>
      <c r="O23" s="7"/>
      <c r="P23" s="7"/>
      <c r="Q23" s="7"/>
      <c r="R23" s="7"/>
      <c r="S23" s="7"/>
      <c r="T23" s="7"/>
      <c r="W23" s="21" t="s">
        <v>96</v>
      </c>
      <c r="AA23" s="1">
        <f t="shared" si="1"/>
        <v>1</v>
      </c>
      <c r="AB23" s="1" t="str">
        <f t="shared" si="3"/>
        <v>U2-1;</v>
      </c>
    </row>
    <row r="24" s="1" customFormat="1" hidden="1" spans="1:28">
      <c r="A24" s="14">
        <v>43557</v>
      </c>
      <c r="B24" s="1">
        <v>2459155452</v>
      </c>
      <c r="C24" s="1" t="s">
        <v>63</v>
      </c>
      <c r="D24" s="1" t="s">
        <v>93</v>
      </c>
      <c r="E24" s="1" t="s">
        <v>26</v>
      </c>
      <c r="F24" s="1" t="s">
        <v>93</v>
      </c>
      <c r="G24" s="1">
        <v>13393860728</v>
      </c>
      <c r="H24" s="6"/>
      <c r="I24" s="1" t="s">
        <v>97</v>
      </c>
      <c r="J24" s="7"/>
      <c r="K24" s="7"/>
      <c r="L24" s="7"/>
      <c r="M24" s="7"/>
      <c r="N24" s="7"/>
      <c r="O24" s="7"/>
      <c r="P24" s="7"/>
      <c r="Q24" s="7"/>
      <c r="R24" s="7">
        <v>2</v>
      </c>
      <c r="S24" s="7"/>
      <c r="T24" s="7"/>
      <c r="W24" s="21" t="s">
        <v>98</v>
      </c>
      <c r="AA24" s="1">
        <f t="shared" si="1"/>
        <v>2</v>
      </c>
      <c r="AB24" s="1" t="str">
        <f t="shared" si="3"/>
        <v>U9-2;</v>
      </c>
    </row>
    <row r="25" s="1" customFormat="1" hidden="1" spans="1:28">
      <c r="A25" s="14">
        <v>43557</v>
      </c>
      <c r="B25" s="1">
        <v>8974586359</v>
      </c>
      <c r="C25" s="1" t="s">
        <v>63</v>
      </c>
      <c r="D25" s="1" t="s">
        <v>93</v>
      </c>
      <c r="E25" s="1" t="s">
        <v>26</v>
      </c>
      <c r="F25" s="1" t="s">
        <v>99</v>
      </c>
      <c r="G25" s="1">
        <v>13703906190</v>
      </c>
      <c r="H25" s="6"/>
      <c r="I25" s="1" t="s">
        <v>100</v>
      </c>
      <c r="J25" s="7"/>
      <c r="K25" s="7">
        <v>1</v>
      </c>
      <c r="L25" s="7"/>
      <c r="M25" s="7"/>
      <c r="N25" s="7"/>
      <c r="O25" s="7"/>
      <c r="P25" s="7"/>
      <c r="Q25" s="7"/>
      <c r="R25" s="7"/>
      <c r="S25" s="7"/>
      <c r="T25" s="7"/>
      <c r="W25" s="21" t="s">
        <v>101</v>
      </c>
      <c r="AA25" s="1">
        <f t="shared" si="1"/>
        <v>1</v>
      </c>
      <c r="AB25" s="1" t="str">
        <f t="shared" si="3"/>
        <v>U2-1;</v>
      </c>
    </row>
    <row r="26" s="1" customFormat="1" hidden="1" spans="1:28">
      <c r="A26" s="14">
        <v>43557</v>
      </c>
      <c r="B26" s="1">
        <v>1950218751</v>
      </c>
      <c r="C26" s="1" t="s">
        <v>63</v>
      </c>
      <c r="D26" s="1" t="s">
        <v>64</v>
      </c>
      <c r="E26" s="1" t="s">
        <v>26</v>
      </c>
      <c r="F26" s="1" t="s">
        <v>102</v>
      </c>
      <c r="G26" s="1">
        <v>13978694522</v>
      </c>
      <c r="H26" s="6"/>
      <c r="I26" s="1" t="s">
        <v>103</v>
      </c>
      <c r="J26" s="7"/>
      <c r="K26" s="7"/>
      <c r="L26" s="7"/>
      <c r="M26" s="7"/>
      <c r="N26" s="7"/>
      <c r="O26" s="7"/>
      <c r="P26" s="7"/>
      <c r="Q26" s="7"/>
      <c r="R26" s="7">
        <v>1</v>
      </c>
      <c r="S26" s="7"/>
      <c r="T26" s="7"/>
      <c r="W26" s="21" t="s">
        <v>104</v>
      </c>
      <c r="AA26" s="1">
        <f t="shared" si="1"/>
        <v>1</v>
      </c>
      <c r="AB26" s="1" t="str">
        <f t="shared" si="3"/>
        <v>U9-1;</v>
      </c>
    </row>
    <row r="27" s="1" customFormat="1" hidden="1" spans="1:28">
      <c r="A27" s="14">
        <v>43557</v>
      </c>
      <c r="B27" s="1">
        <v>5569418331</v>
      </c>
      <c r="C27" s="1" t="s">
        <v>63</v>
      </c>
      <c r="D27" s="1" t="s">
        <v>64</v>
      </c>
      <c r="E27" s="1" t="s">
        <v>26</v>
      </c>
      <c r="F27" s="1" t="s">
        <v>105</v>
      </c>
      <c r="G27" s="1">
        <v>13978694522</v>
      </c>
      <c r="H27" s="6"/>
      <c r="I27" s="1" t="s">
        <v>103</v>
      </c>
      <c r="J27" s="7"/>
      <c r="K27" s="7">
        <v>1</v>
      </c>
      <c r="L27" s="7"/>
      <c r="M27" s="7"/>
      <c r="N27" s="7"/>
      <c r="O27" s="7"/>
      <c r="P27" s="7"/>
      <c r="Q27" s="7"/>
      <c r="R27" s="7"/>
      <c r="S27" s="7"/>
      <c r="T27" s="7"/>
      <c r="W27" s="21" t="s">
        <v>106</v>
      </c>
      <c r="AA27" s="1">
        <f t="shared" si="1"/>
        <v>1</v>
      </c>
      <c r="AB27" s="1" t="str">
        <f t="shared" si="3"/>
        <v>U2-1;</v>
      </c>
    </row>
    <row r="28" s="1" customFormat="1" hidden="1" spans="1:28">
      <c r="A28" s="14">
        <v>43557</v>
      </c>
      <c r="B28" s="1">
        <v>9809880675</v>
      </c>
      <c r="C28" s="1" t="s">
        <v>42</v>
      </c>
      <c r="D28" s="1" t="s">
        <v>107</v>
      </c>
      <c r="E28" s="1" t="s">
        <v>37</v>
      </c>
      <c r="F28" s="1" t="s">
        <v>108</v>
      </c>
      <c r="G28" s="1">
        <v>13769414941</v>
      </c>
      <c r="H28" s="39" t="s">
        <v>109</v>
      </c>
      <c r="I28" s="1" t="s">
        <v>110</v>
      </c>
      <c r="J28" s="7"/>
      <c r="K28" s="7"/>
      <c r="L28" s="7"/>
      <c r="M28" s="7"/>
      <c r="N28" s="7"/>
      <c r="O28" s="7"/>
      <c r="P28" s="7"/>
      <c r="Q28" s="7"/>
      <c r="R28" s="7">
        <v>1</v>
      </c>
      <c r="S28" s="7"/>
      <c r="T28" s="7"/>
      <c r="W28" s="38" t="s">
        <v>111</v>
      </c>
      <c r="AA28" s="1">
        <f t="shared" si="1"/>
        <v>1</v>
      </c>
      <c r="AB28" s="1" t="str">
        <f t="shared" si="3"/>
        <v>U9-1;</v>
      </c>
    </row>
    <row r="29" s="1" customFormat="1" hidden="1" spans="1:28">
      <c r="A29" s="14">
        <v>43557</v>
      </c>
      <c r="B29" s="1">
        <v>3469620502</v>
      </c>
      <c r="C29" s="1" t="s">
        <v>24</v>
      </c>
      <c r="D29" s="1" t="s">
        <v>112</v>
      </c>
      <c r="E29" s="1" t="s">
        <v>26</v>
      </c>
      <c r="F29" s="1" t="s">
        <v>112</v>
      </c>
      <c r="G29" s="1">
        <v>13720826093</v>
      </c>
      <c r="H29" s="6"/>
      <c r="I29" s="1" t="s">
        <v>113</v>
      </c>
      <c r="J29" s="7">
        <v>4</v>
      </c>
      <c r="K29" s="7">
        <v>4</v>
      </c>
      <c r="L29" s="7"/>
      <c r="M29" s="7"/>
      <c r="N29" s="7"/>
      <c r="O29" s="7"/>
      <c r="P29" s="7"/>
      <c r="Q29" s="7"/>
      <c r="R29" s="7">
        <v>2</v>
      </c>
      <c r="S29" s="7"/>
      <c r="T29" s="7"/>
      <c r="AA29" s="1">
        <f t="shared" si="1"/>
        <v>10</v>
      </c>
      <c r="AB29" s="1" t="str">
        <f t="shared" si="3"/>
        <v>U1-4;U2-4;U9-2;</v>
      </c>
    </row>
    <row r="30" s="1" customFormat="1" hidden="1" spans="1:28">
      <c r="A30" s="14">
        <v>43557</v>
      </c>
      <c r="B30" s="1">
        <v>2484475707</v>
      </c>
      <c r="C30" s="1" t="s">
        <v>42</v>
      </c>
      <c r="D30" s="1" t="s">
        <v>114</v>
      </c>
      <c r="E30" s="1" t="s">
        <v>26</v>
      </c>
      <c r="F30" s="1" t="s">
        <v>114</v>
      </c>
      <c r="G30" s="1">
        <v>15958580422</v>
      </c>
      <c r="H30" s="6"/>
      <c r="I30" s="1" t="s">
        <v>115</v>
      </c>
      <c r="J30" s="7"/>
      <c r="K30" s="7"/>
      <c r="L30" s="7"/>
      <c r="M30" s="7"/>
      <c r="N30" s="7"/>
      <c r="O30" s="7"/>
      <c r="P30" s="7"/>
      <c r="Q30" s="7"/>
      <c r="R30" s="7">
        <v>3</v>
      </c>
      <c r="S30" s="7">
        <v>1</v>
      </c>
      <c r="T30" s="7"/>
      <c r="AA30" s="1">
        <f t="shared" si="1"/>
        <v>4</v>
      </c>
      <c r="AB30" s="1" t="str">
        <f t="shared" si="3"/>
        <v>U9-3;U10-1;</v>
      </c>
    </row>
    <row r="31" s="1" customFormat="1" hidden="1" spans="1:28">
      <c r="A31" s="14">
        <v>43558</v>
      </c>
      <c r="B31" s="1">
        <v>3824641212</v>
      </c>
      <c r="C31" s="1" t="s">
        <v>63</v>
      </c>
      <c r="D31" s="1" t="s">
        <v>116</v>
      </c>
      <c r="E31" s="1" t="s">
        <v>26</v>
      </c>
      <c r="F31" s="1" t="s">
        <v>117</v>
      </c>
      <c r="G31" s="1">
        <v>18952299872</v>
      </c>
      <c r="H31" s="6"/>
      <c r="I31" s="1" t="s">
        <v>118</v>
      </c>
      <c r="J31" s="7">
        <v>9</v>
      </c>
      <c r="K31" s="7">
        <v>11</v>
      </c>
      <c r="L31" s="7"/>
      <c r="M31" s="7"/>
      <c r="N31" s="7"/>
      <c r="O31" s="7"/>
      <c r="P31" s="7"/>
      <c r="Q31" s="7">
        <v>6</v>
      </c>
      <c r="R31" s="7"/>
      <c r="S31" s="7">
        <v>6</v>
      </c>
      <c r="T31" s="7"/>
      <c r="W31" s="38" t="s">
        <v>119</v>
      </c>
      <c r="AA31" s="1">
        <f t="shared" si="1"/>
        <v>32</v>
      </c>
      <c r="AB31" s="1" t="str">
        <f t="shared" si="3"/>
        <v>U1-9;U2-11;U8-6;U10-6;</v>
      </c>
    </row>
    <row r="32" s="1" customFormat="1" hidden="1" spans="1:28">
      <c r="A32" s="14">
        <v>43558</v>
      </c>
      <c r="B32" s="1">
        <v>2900203301</v>
      </c>
      <c r="C32" s="1" t="s">
        <v>63</v>
      </c>
      <c r="D32" s="1" t="s">
        <v>84</v>
      </c>
      <c r="E32" s="1" t="s">
        <v>37</v>
      </c>
      <c r="F32" s="1" t="s">
        <v>120</v>
      </c>
      <c r="G32" s="1">
        <v>13834375859</v>
      </c>
      <c r="H32" s="39" t="s">
        <v>121</v>
      </c>
      <c r="I32" s="1" t="s">
        <v>122</v>
      </c>
      <c r="J32" s="7">
        <v>1</v>
      </c>
      <c r="K32" s="7"/>
      <c r="L32" s="7">
        <v>1</v>
      </c>
      <c r="M32" s="7"/>
      <c r="N32" s="7"/>
      <c r="O32" s="7"/>
      <c r="P32" s="7"/>
      <c r="Q32" s="7"/>
      <c r="R32" s="7"/>
      <c r="S32" s="7"/>
      <c r="T32" s="7"/>
      <c r="W32" s="38" t="s">
        <v>123</v>
      </c>
      <c r="AA32" s="1">
        <f t="shared" si="1"/>
        <v>2</v>
      </c>
      <c r="AB32" s="1" t="str">
        <f t="shared" si="3"/>
        <v>U1-1;U3-1;</v>
      </c>
    </row>
    <row r="33" s="1" customFormat="1" hidden="1" spans="1:28">
      <c r="A33" s="14">
        <v>43558</v>
      </c>
      <c r="B33" s="1">
        <v>4552646369</v>
      </c>
      <c r="C33" s="1" t="s">
        <v>42</v>
      </c>
      <c r="D33" s="1" t="s">
        <v>124</v>
      </c>
      <c r="E33" s="1" t="s">
        <v>26</v>
      </c>
      <c r="F33" s="1" t="s">
        <v>125</v>
      </c>
      <c r="G33" s="1">
        <v>13580870138</v>
      </c>
      <c r="H33" s="6"/>
      <c r="I33" s="1" t="s">
        <v>126</v>
      </c>
      <c r="J33" s="7"/>
      <c r="K33" s="7"/>
      <c r="L33" s="7"/>
      <c r="M33" s="7"/>
      <c r="N33" s="7"/>
      <c r="O33" s="7"/>
      <c r="P33" s="7"/>
      <c r="Q33" s="7"/>
      <c r="R33" s="7"/>
      <c r="S33" s="7">
        <v>1</v>
      </c>
      <c r="T33" s="7"/>
      <c r="W33" s="40" t="s">
        <v>127</v>
      </c>
      <c r="AA33" s="1">
        <f t="shared" si="1"/>
        <v>1</v>
      </c>
      <c r="AB33" s="1" t="str">
        <f t="shared" si="3"/>
        <v>U10-1;</v>
      </c>
    </row>
    <row r="34" s="1" customFormat="1" hidden="1" spans="1:28">
      <c r="A34" s="14">
        <v>43558</v>
      </c>
      <c r="B34" s="1">
        <v>8469422134</v>
      </c>
      <c r="C34" s="1" t="s">
        <v>53</v>
      </c>
      <c r="D34" s="1" t="s">
        <v>54</v>
      </c>
      <c r="E34" s="1" t="s">
        <v>26</v>
      </c>
      <c r="F34" s="1" t="s">
        <v>128</v>
      </c>
      <c r="G34" s="1">
        <v>15043062624</v>
      </c>
      <c r="H34" s="6"/>
      <c r="I34" s="1" t="s">
        <v>129</v>
      </c>
      <c r="J34" s="7">
        <v>1</v>
      </c>
      <c r="K34" s="7"/>
      <c r="L34" s="7">
        <v>1</v>
      </c>
      <c r="M34" s="7"/>
      <c r="N34" s="7"/>
      <c r="O34" s="7"/>
      <c r="P34" s="7"/>
      <c r="Q34" s="7"/>
      <c r="R34" s="7"/>
      <c r="S34" s="7"/>
      <c r="T34" s="7"/>
      <c r="W34" s="40" t="s">
        <v>130</v>
      </c>
      <c r="AA34" s="1">
        <f t="shared" si="1"/>
        <v>2</v>
      </c>
      <c r="AB34" s="1" t="str">
        <f t="shared" si="3"/>
        <v>U1-1;U3-1;</v>
      </c>
    </row>
    <row r="35" s="1" customFormat="1" hidden="1" spans="1:28">
      <c r="A35" s="14">
        <v>43558</v>
      </c>
      <c r="B35" s="1">
        <v>2566508247</v>
      </c>
      <c r="C35" s="1" t="s">
        <v>42</v>
      </c>
      <c r="D35" s="1" t="s">
        <v>131</v>
      </c>
      <c r="E35" s="1" t="s">
        <v>26</v>
      </c>
      <c r="F35" s="1" t="s">
        <v>132</v>
      </c>
      <c r="G35" s="1">
        <v>13959199793</v>
      </c>
      <c r="H35" s="6"/>
      <c r="I35" s="1" t="s">
        <v>133</v>
      </c>
      <c r="J35" s="7"/>
      <c r="K35" s="7"/>
      <c r="L35" s="7"/>
      <c r="M35" s="7"/>
      <c r="N35" s="7">
        <v>1</v>
      </c>
      <c r="O35" s="7"/>
      <c r="P35" s="7"/>
      <c r="Q35" s="7"/>
      <c r="R35" s="7"/>
      <c r="S35" s="7"/>
      <c r="T35" s="7"/>
      <c r="W35" s="40" t="s">
        <v>134</v>
      </c>
      <c r="AA35" s="1">
        <f t="shared" si="1"/>
        <v>1</v>
      </c>
      <c r="AB35" s="1" t="str">
        <f t="shared" si="3"/>
        <v>U6-1;</v>
      </c>
    </row>
    <row r="36" s="1" customFormat="1" hidden="1" spans="1:28">
      <c r="A36" s="14">
        <v>43558</v>
      </c>
      <c r="B36" s="1">
        <v>5323565731</v>
      </c>
      <c r="C36" s="1" t="s">
        <v>53</v>
      </c>
      <c r="D36" s="1" t="s">
        <v>54</v>
      </c>
      <c r="E36" s="1" t="s">
        <v>26</v>
      </c>
      <c r="F36" s="1" t="s">
        <v>135</v>
      </c>
      <c r="G36" s="1">
        <v>13590276969</v>
      </c>
      <c r="H36" s="6"/>
      <c r="I36" s="17" t="s">
        <v>136</v>
      </c>
      <c r="J36" s="7"/>
      <c r="K36" s="7">
        <v>1</v>
      </c>
      <c r="L36" s="7"/>
      <c r="M36" s="7"/>
      <c r="N36" s="7"/>
      <c r="O36" s="7"/>
      <c r="P36" s="7"/>
      <c r="Q36" s="7"/>
      <c r="R36" s="7"/>
      <c r="S36" s="7"/>
      <c r="T36" s="7"/>
      <c r="W36" s="40" t="s">
        <v>137</v>
      </c>
      <c r="AA36" s="1">
        <f t="shared" si="1"/>
        <v>1</v>
      </c>
      <c r="AB36" s="1" t="str">
        <f t="shared" si="3"/>
        <v>U2-1;</v>
      </c>
    </row>
    <row r="37" s="1" customFormat="1" hidden="1" spans="1:28">
      <c r="A37" s="14">
        <v>43558</v>
      </c>
      <c r="B37" s="1">
        <v>7842311627</v>
      </c>
      <c r="C37" s="1" t="s">
        <v>42</v>
      </c>
      <c r="D37" s="1" t="s">
        <v>138</v>
      </c>
      <c r="E37" s="1" t="s">
        <v>26</v>
      </c>
      <c r="F37" s="1" t="s">
        <v>138</v>
      </c>
      <c r="G37" s="1">
        <v>15610265228</v>
      </c>
      <c r="H37" s="6"/>
      <c r="I37" s="1" t="s">
        <v>139</v>
      </c>
      <c r="J37" s="7">
        <v>1</v>
      </c>
      <c r="K37" s="7">
        <v>1</v>
      </c>
      <c r="L37" s="7"/>
      <c r="M37" s="7"/>
      <c r="N37" s="7"/>
      <c r="O37" s="7"/>
      <c r="P37" s="7"/>
      <c r="Q37" s="7"/>
      <c r="R37" s="7">
        <v>1</v>
      </c>
      <c r="S37" s="7"/>
      <c r="T37" s="7"/>
      <c r="W37" s="40" t="s">
        <v>140</v>
      </c>
      <c r="AA37" s="1">
        <f t="shared" si="1"/>
        <v>3</v>
      </c>
      <c r="AB37" s="1" t="str">
        <f t="shared" si="3"/>
        <v>U1-1;U2-1;U9-1;</v>
      </c>
    </row>
    <row r="38" s="1" customFormat="1" hidden="1" spans="1:28">
      <c r="A38" s="14">
        <v>43558</v>
      </c>
      <c r="B38" s="1">
        <v>2996653538</v>
      </c>
      <c r="C38" s="1" t="s">
        <v>63</v>
      </c>
      <c r="D38" s="1" t="s">
        <v>141</v>
      </c>
      <c r="E38" s="1" t="s">
        <v>26</v>
      </c>
      <c r="F38" s="1" t="s">
        <v>142</v>
      </c>
      <c r="G38" s="1">
        <v>18507099282</v>
      </c>
      <c r="H38" s="6"/>
      <c r="I38" s="1" t="s">
        <v>143</v>
      </c>
      <c r="J38" s="7"/>
      <c r="K38" s="7"/>
      <c r="L38" s="7"/>
      <c r="M38" s="7"/>
      <c r="N38" s="7"/>
      <c r="O38" s="7"/>
      <c r="P38" s="7"/>
      <c r="Q38" s="7"/>
      <c r="R38" s="7"/>
      <c r="S38" s="7">
        <v>1</v>
      </c>
      <c r="T38" s="7"/>
      <c r="W38" s="40" t="s">
        <v>144</v>
      </c>
      <c r="AA38" s="1">
        <f t="shared" si="1"/>
        <v>1</v>
      </c>
      <c r="AB38" s="1" t="str">
        <f t="shared" si="3"/>
        <v>U10-1;</v>
      </c>
    </row>
    <row r="39" s="1" customFormat="1" hidden="1" spans="1:28">
      <c r="A39" s="14">
        <v>43558</v>
      </c>
      <c r="B39" s="1" t="s">
        <v>145</v>
      </c>
      <c r="C39" s="1" t="s">
        <v>63</v>
      </c>
      <c r="D39" s="1" t="s">
        <v>141</v>
      </c>
      <c r="E39" s="1" t="s">
        <v>26</v>
      </c>
      <c r="F39" s="1" t="s">
        <v>146</v>
      </c>
      <c r="G39" s="1">
        <v>13177777058</v>
      </c>
      <c r="H39" s="6"/>
      <c r="I39" s="1" t="s">
        <v>147</v>
      </c>
      <c r="J39" s="7"/>
      <c r="K39" s="7"/>
      <c r="L39" s="7"/>
      <c r="M39" s="7"/>
      <c r="N39" s="7"/>
      <c r="O39" s="7"/>
      <c r="P39" s="7">
        <v>1</v>
      </c>
      <c r="Q39" s="7"/>
      <c r="R39" s="7">
        <v>3</v>
      </c>
      <c r="S39" s="7">
        <v>2</v>
      </c>
      <c r="T39" s="7"/>
      <c r="W39" s="40" t="s">
        <v>148</v>
      </c>
      <c r="AA39" s="1">
        <f t="shared" si="1"/>
        <v>6</v>
      </c>
      <c r="AB39" s="1" t="str">
        <f t="shared" si="3"/>
        <v>U7-1;U9-3;U10-2;</v>
      </c>
    </row>
    <row r="40" s="1" customFormat="1" hidden="1" spans="1:28">
      <c r="A40" s="14">
        <v>43558</v>
      </c>
      <c r="B40" s="1">
        <v>8857734229</v>
      </c>
      <c r="C40" s="1" t="s">
        <v>63</v>
      </c>
      <c r="D40" s="1" t="s">
        <v>84</v>
      </c>
      <c r="E40" s="1" t="s">
        <v>26</v>
      </c>
      <c r="F40" s="1" t="s">
        <v>149</v>
      </c>
      <c r="G40" s="1">
        <v>18231557792</v>
      </c>
      <c r="H40" s="6"/>
      <c r="I40" s="1" t="s">
        <v>150</v>
      </c>
      <c r="J40" s="7"/>
      <c r="K40" s="7"/>
      <c r="L40" s="7"/>
      <c r="M40" s="7"/>
      <c r="N40" s="7"/>
      <c r="O40" s="7"/>
      <c r="P40" s="7"/>
      <c r="Q40" s="7">
        <v>1</v>
      </c>
      <c r="R40" s="7"/>
      <c r="S40" s="7">
        <v>5</v>
      </c>
      <c r="T40" s="7"/>
      <c r="W40" s="40" t="s">
        <v>151</v>
      </c>
      <c r="AA40" s="1">
        <f t="shared" si="1"/>
        <v>6</v>
      </c>
      <c r="AB40" s="1" t="str">
        <f t="shared" si="3"/>
        <v>U8-1;U10-5;</v>
      </c>
    </row>
    <row r="41" s="1" customFormat="1" hidden="1" spans="1:28">
      <c r="A41" s="14">
        <v>43558</v>
      </c>
      <c r="B41" s="1">
        <v>9541038911</v>
      </c>
      <c r="C41" s="1" t="s">
        <v>24</v>
      </c>
      <c r="D41" s="1" t="s">
        <v>70</v>
      </c>
      <c r="E41" s="1" t="s">
        <v>26</v>
      </c>
      <c r="F41" s="1" t="s">
        <v>152</v>
      </c>
      <c r="G41" s="1">
        <v>13873823487</v>
      </c>
      <c r="H41" s="6"/>
      <c r="I41" s="1" t="s">
        <v>153</v>
      </c>
      <c r="J41" s="7"/>
      <c r="K41" s="7">
        <v>2</v>
      </c>
      <c r="L41" s="7"/>
      <c r="M41" s="7"/>
      <c r="N41" s="7"/>
      <c r="O41" s="7"/>
      <c r="P41" s="7"/>
      <c r="Q41" s="7"/>
      <c r="R41" s="7"/>
      <c r="S41" s="7"/>
      <c r="T41" s="7"/>
      <c r="W41" s="40" t="s">
        <v>154</v>
      </c>
      <c r="AA41" s="1">
        <f t="shared" si="1"/>
        <v>2</v>
      </c>
      <c r="AB41" s="1" t="str">
        <f t="shared" si="3"/>
        <v>U2-2;</v>
      </c>
    </row>
    <row r="42" s="1" customFormat="1" hidden="1" spans="1:28">
      <c r="A42" s="14">
        <v>43558</v>
      </c>
      <c r="B42" s="1">
        <v>3738381223</v>
      </c>
      <c r="C42" s="1" t="s">
        <v>24</v>
      </c>
      <c r="D42" s="1" t="s">
        <v>155</v>
      </c>
      <c r="E42" s="1" t="s">
        <v>26</v>
      </c>
      <c r="F42" s="1" t="s">
        <v>156</v>
      </c>
      <c r="G42" s="1">
        <v>13613016376</v>
      </c>
      <c r="H42" s="6"/>
      <c r="I42" s="17" t="s">
        <v>157</v>
      </c>
      <c r="J42" s="7">
        <v>3</v>
      </c>
      <c r="K42" s="7">
        <v>2</v>
      </c>
      <c r="L42" s="7"/>
      <c r="M42" s="7"/>
      <c r="N42" s="7"/>
      <c r="O42" s="7"/>
      <c r="P42" s="7"/>
      <c r="Q42" s="7"/>
      <c r="R42" s="7"/>
      <c r="S42" s="7"/>
      <c r="T42" s="7"/>
      <c r="W42" s="40" t="s">
        <v>158</v>
      </c>
      <c r="AA42" s="1">
        <f t="shared" si="1"/>
        <v>5</v>
      </c>
      <c r="AB42" s="1" t="str">
        <f t="shared" si="3"/>
        <v>U1-3;U2-2;</v>
      </c>
    </row>
    <row r="43" s="1" customFormat="1" hidden="1" spans="1:28">
      <c r="A43" s="14">
        <v>43558</v>
      </c>
      <c r="B43" s="1">
        <v>5883238365</v>
      </c>
      <c r="C43" s="1" t="s">
        <v>24</v>
      </c>
      <c r="D43" s="1" t="s">
        <v>159</v>
      </c>
      <c r="E43" s="1" t="s">
        <v>26</v>
      </c>
      <c r="F43" s="1" t="s">
        <v>159</v>
      </c>
      <c r="G43" s="1">
        <v>13862508527</v>
      </c>
      <c r="H43" s="6"/>
      <c r="I43" s="1" t="s">
        <v>160</v>
      </c>
      <c r="J43" s="7">
        <v>4</v>
      </c>
      <c r="K43" s="7"/>
      <c r="L43" s="7"/>
      <c r="M43" s="7"/>
      <c r="N43" s="7"/>
      <c r="O43" s="7"/>
      <c r="P43" s="7"/>
      <c r="Q43" s="7"/>
      <c r="R43" s="7"/>
      <c r="S43" s="7">
        <v>5</v>
      </c>
      <c r="T43" s="7"/>
      <c r="W43" s="40" t="s">
        <v>161</v>
      </c>
      <c r="AA43" s="1">
        <f t="shared" si="1"/>
        <v>9</v>
      </c>
      <c r="AB43" s="1" t="str">
        <f t="shared" si="3"/>
        <v>U1-4;U10-5;</v>
      </c>
    </row>
    <row r="44" s="1" customFormat="1" hidden="1" spans="1:28">
      <c r="A44" s="14">
        <v>43558</v>
      </c>
      <c r="B44" s="1">
        <v>5929674764</v>
      </c>
      <c r="C44" s="1" t="s">
        <v>63</v>
      </c>
      <c r="D44" s="1" t="s">
        <v>64</v>
      </c>
      <c r="E44" s="1" t="s">
        <v>26</v>
      </c>
      <c r="F44" s="1" t="s">
        <v>162</v>
      </c>
      <c r="G44" s="1">
        <v>18076558205</v>
      </c>
      <c r="H44" s="6"/>
      <c r="I44" s="1" t="s">
        <v>163</v>
      </c>
      <c r="J44" s="7"/>
      <c r="K44" s="7"/>
      <c r="L44" s="7"/>
      <c r="M44" s="7">
        <v>1</v>
      </c>
      <c r="N44" s="7"/>
      <c r="O44" s="7"/>
      <c r="P44" s="7">
        <v>1</v>
      </c>
      <c r="Q44" s="7"/>
      <c r="R44" s="7"/>
      <c r="S44" s="7"/>
      <c r="T44" s="7"/>
      <c r="W44" s="40" t="s">
        <v>164</v>
      </c>
      <c r="AA44" s="1">
        <f t="shared" si="1"/>
        <v>2</v>
      </c>
      <c r="AB44" s="1" t="str">
        <f t="shared" si="3"/>
        <v>U4-1;U7-1;</v>
      </c>
    </row>
    <row r="45" s="1" customFormat="1" hidden="1" spans="1:28">
      <c r="A45" s="14">
        <v>43558</v>
      </c>
      <c r="B45" s="1">
        <v>5341038572</v>
      </c>
      <c r="C45" s="1" t="s">
        <v>24</v>
      </c>
      <c r="D45" s="1" t="s">
        <v>60</v>
      </c>
      <c r="E45" s="1" t="s">
        <v>26</v>
      </c>
      <c r="F45" s="1" t="s">
        <v>60</v>
      </c>
      <c r="G45" s="1">
        <v>13599991255</v>
      </c>
      <c r="H45" s="6"/>
      <c r="I45" s="1" t="s">
        <v>165</v>
      </c>
      <c r="J45" s="7">
        <v>1</v>
      </c>
      <c r="K45" s="7">
        <v>1</v>
      </c>
      <c r="L45" s="7"/>
      <c r="M45" s="7"/>
      <c r="N45" s="7"/>
      <c r="O45" s="7"/>
      <c r="P45" s="7"/>
      <c r="Q45" s="7"/>
      <c r="R45" s="7"/>
      <c r="S45" s="7"/>
      <c r="T45" s="7"/>
      <c r="W45" s="40" t="s">
        <v>166</v>
      </c>
      <c r="AA45" s="1">
        <f t="shared" si="1"/>
        <v>2</v>
      </c>
      <c r="AB45" s="1" t="str">
        <f t="shared" si="3"/>
        <v>U1-1;U2-1;</v>
      </c>
    </row>
    <row r="46" s="1" customFormat="1" hidden="1" spans="1:28">
      <c r="A46" s="14">
        <v>43558</v>
      </c>
      <c r="B46" s="1">
        <v>6062450021</v>
      </c>
      <c r="C46" s="1" t="s">
        <v>24</v>
      </c>
      <c r="D46" s="1" t="s">
        <v>70</v>
      </c>
      <c r="E46" s="1" t="s">
        <v>26</v>
      </c>
      <c r="F46" s="1" t="s">
        <v>167</v>
      </c>
      <c r="G46" s="1">
        <v>13973706089</v>
      </c>
      <c r="H46" s="6"/>
      <c r="I46" s="1" t="s">
        <v>168</v>
      </c>
      <c r="J46" s="7"/>
      <c r="K46" s="7">
        <v>4</v>
      </c>
      <c r="L46" s="7"/>
      <c r="M46" s="7"/>
      <c r="N46" s="7"/>
      <c r="O46" s="7"/>
      <c r="P46" s="7"/>
      <c r="Q46" s="7"/>
      <c r="R46" s="7">
        <v>2</v>
      </c>
      <c r="S46" s="7"/>
      <c r="T46" s="7"/>
      <c r="W46" s="40" t="s">
        <v>169</v>
      </c>
      <c r="AA46" s="1">
        <f t="shared" si="1"/>
        <v>6</v>
      </c>
      <c r="AB46" s="1" t="str">
        <f t="shared" si="3"/>
        <v>U2-4;U9-2;</v>
      </c>
    </row>
    <row r="47" s="1" customFormat="1" hidden="1" spans="1:28">
      <c r="A47" s="14">
        <v>43559</v>
      </c>
      <c r="B47" s="1">
        <v>3166774285</v>
      </c>
      <c r="C47" s="1" t="s">
        <v>24</v>
      </c>
      <c r="D47" s="1" t="s">
        <v>49</v>
      </c>
      <c r="E47" s="1" t="s">
        <v>26</v>
      </c>
      <c r="F47" s="1" t="s">
        <v>170</v>
      </c>
      <c r="G47" s="1">
        <v>13368591500</v>
      </c>
      <c r="H47" s="6"/>
      <c r="I47" s="1" t="s">
        <v>171</v>
      </c>
      <c r="J47" s="7"/>
      <c r="K47" s="7"/>
      <c r="L47" s="7"/>
      <c r="M47" s="7"/>
      <c r="N47" s="7"/>
      <c r="O47" s="7"/>
      <c r="P47" s="7"/>
      <c r="Q47" s="7"/>
      <c r="R47" s="7"/>
      <c r="S47" s="7">
        <v>1</v>
      </c>
      <c r="T47" s="7"/>
      <c r="W47" s="40" t="s">
        <v>172</v>
      </c>
      <c r="AA47" s="1">
        <f t="shared" si="1"/>
        <v>1</v>
      </c>
      <c r="AB47" s="1" t="str">
        <f t="shared" si="3"/>
        <v>U10-1;</v>
      </c>
    </row>
    <row r="48" s="1" customFormat="1" hidden="1" spans="1:28">
      <c r="A48" s="14">
        <v>43559</v>
      </c>
      <c r="B48" s="1">
        <v>6424078569</v>
      </c>
      <c r="C48" s="1" t="s">
        <v>24</v>
      </c>
      <c r="D48" s="1" t="s">
        <v>49</v>
      </c>
      <c r="E48" s="1" t="s">
        <v>26</v>
      </c>
      <c r="F48" s="1" t="s">
        <v>173</v>
      </c>
      <c r="G48" s="1">
        <v>13536432304</v>
      </c>
      <c r="H48" s="6"/>
      <c r="I48" s="1" t="s">
        <v>174</v>
      </c>
      <c r="J48" s="7"/>
      <c r="K48" s="7">
        <v>1</v>
      </c>
      <c r="L48" s="7"/>
      <c r="M48" s="7"/>
      <c r="N48" s="7"/>
      <c r="O48" s="7"/>
      <c r="P48" s="7"/>
      <c r="Q48" s="7"/>
      <c r="R48" s="7"/>
      <c r="S48" s="7"/>
      <c r="T48" s="7"/>
      <c r="W48" s="40" t="s">
        <v>175</v>
      </c>
      <c r="AA48" s="1">
        <f t="shared" si="1"/>
        <v>1</v>
      </c>
      <c r="AB48" s="1" t="str">
        <f t="shared" si="3"/>
        <v>U2-1;</v>
      </c>
    </row>
    <row r="49" s="1" customFormat="1" hidden="1" spans="1:28">
      <c r="A49" s="14">
        <v>43559</v>
      </c>
      <c r="B49" s="1">
        <v>2266291924</v>
      </c>
      <c r="C49" s="1" t="s">
        <v>24</v>
      </c>
      <c r="D49" s="1" t="s">
        <v>49</v>
      </c>
      <c r="E49" s="1" t="s">
        <v>26</v>
      </c>
      <c r="F49" s="1" t="s">
        <v>176</v>
      </c>
      <c r="G49" s="1">
        <v>15976076909</v>
      </c>
      <c r="H49" s="6"/>
      <c r="I49" s="1" t="s">
        <v>177</v>
      </c>
      <c r="J49" s="7"/>
      <c r="K49" s="7">
        <v>1</v>
      </c>
      <c r="L49" s="7"/>
      <c r="M49" s="7"/>
      <c r="N49" s="7"/>
      <c r="O49" s="7"/>
      <c r="P49" s="7"/>
      <c r="Q49" s="7"/>
      <c r="R49" s="7"/>
      <c r="S49" s="7"/>
      <c r="T49" s="7"/>
      <c r="W49" s="40" t="s">
        <v>178</v>
      </c>
      <c r="AA49" s="1">
        <f t="shared" si="1"/>
        <v>1</v>
      </c>
      <c r="AB49" s="1" t="str">
        <f t="shared" ref="AB49:AB80" si="4">IF(J49&gt;0,"U1-"&amp;J49&amp;";","")&amp;IF(K49&gt;0,"U2-"&amp;K49&amp;";","")&amp;IF(L49&gt;0,"U3-"&amp;L49&amp;";","")&amp;IF(M49&gt;0,"U4-"&amp;M49&amp;";","")&amp;IF(N49&gt;0,"U6-"&amp;N49&amp;";","")&amp;IF(P49&gt;0,"U7-"&amp;P49&amp;";","")&amp;IF(Q49&gt;0,"U8-"&amp;Q49&amp;";","")&amp;IF(R49&gt;0,"U9-"&amp;R49&amp;";","")&amp;IF(S49&gt;0,"U10-"&amp;S49&amp;";","")&amp;V49</f>
        <v>U2-1;</v>
      </c>
    </row>
    <row r="50" s="1" customFormat="1" hidden="1" spans="1:28">
      <c r="A50" s="14">
        <v>43559</v>
      </c>
      <c r="B50" s="1">
        <v>1752486799</v>
      </c>
      <c r="C50" s="1" t="s">
        <v>63</v>
      </c>
      <c r="D50" s="1" t="s">
        <v>179</v>
      </c>
      <c r="E50" s="1" t="s">
        <v>26</v>
      </c>
      <c r="F50" s="1" t="s">
        <v>179</v>
      </c>
      <c r="G50" s="1">
        <v>13922021124</v>
      </c>
      <c r="H50" s="6"/>
      <c r="I50" s="1" t="s">
        <v>180</v>
      </c>
      <c r="J50" s="7"/>
      <c r="K50" s="7"/>
      <c r="L50" s="7"/>
      <c r="M50" s="7"/>
      <c r="N50" s="7"/>
      <c r="O50" s="7"/>
      <c r="P50" s="7"/>
      <c r="Q50" s="7"/>
      <c r="R50" s="7"/>
      <c r="S50" s="7">
        <v>5</v>
      </c>
      <c r="T50" s="7"/>
      <c r="W50" s="40" t="s">
        <v>181</v>
      </c>
      <c r="AA50" s="1">
        <f t="shared" si="1"/>
        <v>5</v>
      </c>
      <c r="AB50" s="1" t="str">
        <f t="shared" si="4"/>
        <v>U10-5;</v>
      </c>
    </row>
    <row r="51" s="1" customFormat="1" hidden="1" spans="1:28">
      <c r="A51" s="14">
        <v>43559</v>
      </c>
      <c r="B51" s="1">
        <v>2278175251</v>
      </c>
      <c r="C51" s="1" t="s">
        <v>24</v>
      </c>
      <c r="D51" s="1" t="s">
        <v>182</v>
      </c>
      <c r="E51" s="1" t="s">
        <v>26</v>
      </c>
      <c r="F51" s="1" t="s">
        <v>183</v>
      </c>
      <c r="G51" s="1">
        <v>13851387566</v>
      </c>
      <c r="H51" s="6"/>
      <c r="I51" s="1" t="s">
        <v>184</v>
      </c>
      <c r="J51" s="7"/>
      <c r="K51" s="7"/>
      <c r="L51" s="7"/>
      <c r="M51" s="7"/>
      <c r="N51" s="7"/>
      <c r="O51" s="7"/>
      <c r="P51" s="7"/>
      <c r="Q51" s="7"/>
      <c r="R51" s="7"/>
      <c r="S51" s="7">
        <v>1</v>
      </c>
      <c r="T51" s="7"/>
      <c r="W51" s="40" t="s">
        <v>185</v>
      </c>
      <c r="AA51" s="1">
        <f t="shared" si="1"/>
        <v>1</v>
      </c>
      <c r="AB51" s="1" t="str">
        <f t="shared" si="4"/>
        <v>U10-1;</v>
      </c>
    </row>
    <row r="52" s="1" customFormat="1" hidden="1" spans="1:28">
      <c r="A52" s="14">
        <v>43559</v>
      </c>
      <c r="B52" s="1">
        <v>8865105771</v>
      </c>
      <c r="C52" s="1" t="s">
        <v>24</v>
      </c>
      <c r="D52" s="1" t="s">
        <v>182</v>
      </c>
      <c r="E52" s="1" t="s">
        <v>26</v>
      </c>
      <c r="F52" s="1" t="s">
        <v>186</v>
      </c>
      <c r="G52" s="1">
        <v>15705171013</v>
      </c>
      <c r="H52" s="6"/>
      <c r="I52" s="1" t="s">
        <v>187</v>
      </c>
      <c r="J52" s="7"/>
      <c r="K52" s="7"/>
      <c r="L52" s="7"/>
      <c r="M52" s="7"/>
      <c r="N52" s="7"/>
      <c r="O52" s="7"/>
      <c r="P52" s="7"/>
      <c r="Q52" s="7"/>
      <c r="R52" s="7"/>
      <c r="S52" s="7">
        <v>1</v>
      </c>
      <c r="T52" s="7"/>
      <c r="W52" s="40" t="s">
        <v>188</v>
      </c>
      <c r="AA52" s="1">
        <f t="shared" si="1"/>
        <v>1</v>
      </c>
      <c r="AB52" s="1" t="str">
        <f t="shared" si="4"/>
        <v>U10-1;</v>
      </c>
    </row>
    <row r="53" s="1" customFormat="1" hidden="1" spans="1:28">
      <c r="A53" s="14">
        <v>43559</v>
      </c>
      <c r="B53" s="1">
        <v>4465339702</v>
      </c>
      <c r="C53" s="1" t="s">
        <v>24</v>
      </c>
      <c r="D53" s="1" t="s">
        <v>89</v>
      </c>
      <c r="E53" s="1" t="s">
        <v>26</v>
      </c>
      <c r="F53" s="1" t="s">
        <v>189</v>
      </c>
      <c r="G53" s="1">
        <v>18511805689</v>
      </c>
      <c r="H53" s="6"/>
      <c r="I53" s="1" t="s">
        <v>190</v>
      </c>
      <c r="J53" s="7"/>
      <c r="K53" s="7"/>
      <c r="L53" s="7"/>
      <c r="M53" s="7"/>
      <c r="N53" s="7"/>
      <c r="O53" s="7"/>
      <c r="P53" s="7"/>
      <c r="Q53" s="7">
        <v>1</v>
      </c>
      <c r="R53" s="7"/>
      <c r="S53" s="7"/>
      <c r="T53" s="7"/>
      <c r="W53" s="40" t="s">
        <v>191</v>
      </c>
      <c r="AA53" s="1">
        <f t="shared" si="1"/>
        <v>1</v>
      </c>
      <c r="AB53" s="1" t="str">
        <f t="shared" si="4"/>
        <v>U8-1;</v>
      </c>
    </row>
    <row r="54" s="1" customFormat="1" hidden="1" spans="1:28">
      <c r="A54" s="14">
        <v>43559</v>
      </c>
      <c r="B54" s="1">
        <v>2404004505</v>
      </c>
      <c r="C54" s="1" t="s">
        <v>63</v>
      </c>
      <c r="D54" s="1" t="s">
        <v>192</v>
      </c>
      <c r="E54" s="1" t="s">
        <v>26</v>
      </c>
      <c r="F54" s="1" t="s">
        <v>192</v>
      </c>
      <c r="G54" s="1">
        <v>13680968118</v>
      </c>
      <c r="H54" s="6"/>
      <c r="I54" s="1" t="s">
        <v>193</v>
      </c>
      <c r="J54" s="7">
        <v>10</v>
      </c>
      <c r="K54" s="7"/>
      <c r="L54" s="7">
        <v>4</v>
      </c>
      <c r="M54" s="7">
        <v>4</v>
      </c>
      <c r="N54" s="7"/>
      <c r="O54" s="7"/>
      <c r="P54" s="7"/>
      <c r="Q54" s="7">
        <v>4</v>
      </c>
      <c r="R54" s="7">
        <v>10</v>
      </c>
      <c r="S54" s="7">
        <v>4</v>
      </c>
      <c r="T54" s="7"/>
      <c r="W54" s="40" t="s">
        <v>194</v>
      </c>
      <c r="AA54" s="1">
        <f t="shared" si="1"/>
        <v>36</v>
      </c>
      <c r="AB54" s="1" t="str">
        <f t="shared" si="4"/>
        <v>U1-10;U3-4;U4-4;U8-4;U9-10;U10-4;</v>
      </c>
    </row>
    <row r="55" s="1" customFormat="1" hidden="1" spans="1:28">
      <c r="A55" s="14">
        <v>43559</v>
      </c>
      <c r="B55" s="1">
        <v>7193434957</v>
      </c>
      <c r="C55" s="1" t="s">
        <v>24</v>
      </c>
      <c r="D55" s="1" t="s">
        <v>25</v>
      </c>
      <c r="E55" s="1" t="s">
        <v>26</v>
      </c>
      <c r="F55" s="1" t="s">
        <v>195</v>
      </c>
      <c r="G55" s="1">
        <v>13204210284</v>
      </c>
      <c r="H55" s="6"/>
      <c r="I55" s="1" t="s">
        <v>196</v>
      </c>
      <c r="J55" s="7"/>
      <c r="K55" s="7">
        <v>1</v>
      </c>
      <c r="L55" s="7"/>
      <c r="M55" s="7"/>
      <c r="N55" s="7"/>
      <c r="O55" s="7"/>
      <c r="P55" s="7"/>
      <c r="Q55" s="7"/>
      <c r="R55" s="7"/>
      <c r="S55" s="7"/>
      <c r="T55" s="7"/>
      <c r="W55" s="40" t="s">
        <v>197</v>
      </c>
      <c r="AA55" s="1">
        <f t="shared" si="1"/>
        <v>1</v>
      </c>
      <c r="AB55" s="1" t="str">
        <f t="shared" si="4"/>
        <v>U2-1;</v>
      </c>
    </row>
    <row r="56" s="1" customFormat="1" hidden="1" spans="1:28">
      <c r="A56" s="14">
        <v>43559</v>
      </c>
      <c r="B56" s="1">
        <v>8013645423</v>
      </c>
      <c r="C56" s="1" t="s">
        <v>24</v>
      </c>
      <c r="D56" s="1" t="s">
        <v>198</v>
      </c>
      <c r="E56" s="1" t="s">
        <v>26</v>
      </c>
      <c r="F56" s="1" t="s">
        <v>199</v>
      </c>
      <c r="G56" s="1">
        <v>15071537575</v>
      </c>
      <c r="H56" s="6"/>
      <c r="I56" s="1" t="s">
        <v>200</v>
      </c>
      <c r="J56" s="7"/>
      <c r="K56" s="7"/>
      <c r="L56" s="7"/>
      <c r="M56" s="7"/>
      <c r="N56" s="7"/>
      <c r="O56" s="7"/>
      <c r="P56" s="7"/>
      <c r="Q56" s="7"/>
      <c r="R56" s="7"/>
      <c r="S56" s="7"/>
      <c r="T56" s="7"/>
      <c r="V56" s="1" t="s">
        <v>201</v>
      </c>
      <c r="W56" s="22"/>
      <c r="X56" s="38" t="s">
        <v>202</v>
      </c>
      <c r="AA56" s="1">
        <f t="shared" si="1"/>
        <v>0</v>
      </c>
      <c r="AB56" s="1" t="str">
        <f t="shared" si="4"/>
        <v>UQ5-1</v>
      </c>
    </row>
    <row r="57" s="1" customFormat="1" hidden="1" spans="1:28">
      <c r="A57" s="14">
        <v>43559</v>
      </c>
      <c r="B57" s="1">
        <v>9799472366</v>
      </c>
      <c r="C57" s="1" t="s">
        <v>42</v>
      </c>
      <c r="D57" s="1" t="s">
        <v>203</v>
      </c>
      <c r="E57" s="1" t="s">
        <v>26</v>
      </c>
      <c r="F57" s="1" t="s">
        <v>203</v>
      </c>
      <c r="G57" s="1">
        <v>15989866517</v>
      </c>
      <c r="H57" s="6"/>
      <c r="I57" s="1" t="s">
        <v>204</v>
      </c>
      <c r="J57" s="7"/>
      <c r="K57" s="7">
        <v>1</v>
      </c>
      <c r="L57" s="7"/>
      <c r="M57" s="7"/>
      <c r="N57" s="7"/>
      <c r="O57" s="7"/>
      <c r="P57" s="7"/>
      <c r="Q57" s="7"/>
      <c r="R57" s="7"/>
      <c r="S57" s="7">
        <v>1</v>
      </c>
      <c r="T57" s="7"/>
      <c r="W57" s="40" t="s">
        <v>205</v>
      </c>
      <c r="AA57" s="1">
        <f t="shared" si="1"/>
        <v>2</v>
      </c>
      <c r="AB57" s="1" t="str">
        <f t="shared" si="4"/>
        <v>U2-1;U10-1;</v>
      </c>
    </row>
    <row r="58" s="1" customFormat="1" hidden="1" spans="1:28">
      <c r="A58" s="14">
        <v>43559</v>
      </c>
      <c r="B58" s="1">
        <v>7169256707</v>
      </c>
      <c r="C58" s="1" t="s">
        <v>24</v>
      </c>
      <c r="D58" s="1" t="s">
        <v>60</v>
      </c>
      <c r="E58" s="1" t="s">
        <v>26</v>
      </c>
      <c r="F58" s="1" t="s">
        <v>60</v>
      </c>
      <c r="G58" s="1">
        <v>13599991255</v>
      </c>
      <c r="H58" s="6"/>
      <c r="I58" s="1" t="s">
        <v>165</v>
      </c>
      <c r="J58" s="7"/>
      <c r="K58" s="7">
        <v>2</v>
      </c>
      <c r="L58" s="7"/>
      <c r="M58" s="7"/>
      <c r="N58" s="7"/>
      <c r="O58" s="7"/>
      <c r="P58" s="7"/>
      <c r="Q58" s="7"/>
      <c r="R58" s="7"/>
      <c r="S58" s="7"/>
      <c r="T58" s="7"/>
      <c r="W58" s="40" t="s">
        <v>206</v>
      </c>
      <c r="AA58" s="1">
        <f t="shared" si="1"/>
        <v>2</v>
      </c>
      <c r="AB58" s="1" t="str">
        <f t="shared" si="4"/>
        <v>U2-2;</v>
      </c>
    </row>
    <row r="59" s="1" customFormat="1" hidden="1" spans="1:28">
      <c r="A59" s="14">
        <v>43559</v>
      </c>
      <c r="B59" s="1">
        <v>4750394705</v>
      </c>
      <c r="C59" s="1" t="s">
        <v>24</v>
      </c>
      <c r="D59" s="1" t="s">
        <v>25</v>
      </c>
      <c r="E59" s="1" t="s">
        <v>26</v>
      </c>
      <c r="F59" s="1" t="s">
        <v>207</v>
      </c>
      <c r="G59" s="1">
        <v>15942125342</v>
      </c>
      <c r="H59" s="6"/>
      <c r="I59" s="1" t="s">
        <v>208</v>
      </c>
      <c r="J59" s="7"/>
      <c r="K59" s="7">
        <v>1</v>
      </c>
      <c r="L59" s="7"/>
      <c r="M59" s="7"/>
      <c r="N59" s="7"/>
      <c r="O59" s="7"/>
      <c r="P59" s="7"/>
      <c r="Q59" s="7"/>
      <c r="R59" s="7"/>
      <c r="S59" s="7"/>
      <c r="T59" s="7"/>
      <c r="W59" s="40" t="s">
        <v>209</v>
      </c>
      <c r="AA59" s="1">
        <f t="shared" si="1"/>
        <v>1</v>
      </c>
      <c r="AB59" s="1" t="str">
        <f t="shared" si="4"/>
        <v>U2-1;</v>
      </c>
    </row>
    <row r="60" s="1" customFormat="1" hidden="1" spans="1:28">
      <c r="A60" s="14">
        <v>43559</v>
      </c>
      <c r="B60" s="1">
        <v>4600126639</v>
      </c>
      <c r="C60" s="1" t="s">
        <v>63</v>
      </c>
      <c r="D60" s="1" t="s">
        <v>210</v>
      </c>
      <c r="E60" s="1" t="s">
        <v>26</v>
      </c>
      <c r="F60" s="1" t="s">
        <v>210</v>
      </c>
      <c r="G60" s="1">
        <v>13393860728</v>
      </c>
      <c r="H60" s="6"/>
      <c r="I60" s="1" t="s">
        <v>97</v>
      </c>
      <c r="J60" s="7"/>
      <c r="K60" s="7"/>
      <c r="L60" s="7"/>
      <c r="M60" s="7"/>
      <c r="N60" s="7"/>
      <c r="O60" s="7"/>
      <c r="P60" s="7"/>
      <c r="Q60" s="7"/>
      <c r="R60" s="7"/>
      <c r="S60" s="7"/>
      <c r="T60" s="7"/>
      <c r="V60" s="1" t="s">
        <v>211</v>
      </c>
      <c r="W60" s="22"/>
      <c r="X60" s="38" t="s">
        <v>212</v>
      </c>
      <c r="AA60" s="1">
        <f t="shared" si="1"/>
        <v>0</v>
      </c>
      <c r="AB60" s="1" t="str">
        <f t="shared" si="4"/>
        <v>UQ10-1;UK7.5-1</v>
      </c>
    </row>
    <row r="61" s="1" customFormat="1" hidden="1" spans="1:28">
      <c r="A61" s="14">
        <v>43559</v>
      </c>
      <c r="B61" s="1">
        <v>9626657078</v>
      </c>
      <c r="C61" s="1" t="s">
        <v>63</v>
      </c>
      <c r="D61" s="1" t="s">
        <v>213</v>
      </c>
      <c r="E61" s="1" t="s">
        <v>26</v>
      </c>
      <c r="F61" s="1" t="s">
        <v>214</v>
      </c>
      <c r="G61" s="1">
        <v>15296959900</v>
      </c>
      <c r="H61" s="6"/>
      <c r="I61" s="1" t="s">
        <v>215</v>
      </c>
      <c r="J61" s="7">
        <v>1</v>
      </c>
      <c r="K61" s="7">
        <v>4</v>
      </c>
      <c r="L61" s="7">
        <v>1</v>
      </c>
      <c r="M61" s="7"/>
      <c r="N61" s="7">
        <v>2</v>
      </c>
      <c r="O61" s="7"/>
      <c r="P61" s="7"/>
      <c r="Q61" s="7"/>
      <c r="R61" s="7">
        <v>2</v>
      </c>
      <c r="S61" s="7"/>
      <c r="T61" s="7"/>
      <c r="W61" s="40" t="s">
        <v>216</v>
      </c>
      <c r="AA61" s="1">
        <f t="shared" si="1"/>
        <v>10</v>
      </c>
      <c r="AB61" s="1" t="str">
        <f t="shared" si="4"/>
        <v>U1-1;U2-4;U3-1;U6-2;U9-2;</v>
      </c>
    </row>
    <row r="62" s="1" customFormat="1" ht="15.95" hidden="1" customHeight="1" spans="1:28">
      <c r="A62" s="14">
        <v>43563</v>
      </c>
      <c r="B62" s="1">
        <v>4974566163</v>
      </c>
      <c r="C62" s="1" t="s">
        <v>53</v>
      </c>
      <c r="D62" s="1" t="s">
        <v>54</v>
      </c>
      <c r="E62" s="1" t="s">
        <v>26</v>
      </c>
      <c r="F62" s="1" t="s">
        <v>217</v>
      </c>
      <c r="G62" s="1">
        <v>18992301566</v>
      </c>
      <c r="H62" s="6"/>
      <c r="I62" s="1" t="s">
        <v>218</v>
      </c>
      <c r="J62" s="7"/>
      <c r="K62" s="7">
        <v>2</v>
      </c>
      <c r="L62" s="7"/>
      <c r="M62" s="7"/>
      <c r="N62" s="7"/>
      <c r="O62" s="7"/>
      <c r="P62" s="7"/>
      <c r="Q62" s="7"/>
      <c r="R62" s="7"/>
      <c r="S62" s="7"/>
      <c r="T62" s="7"/>
      <c r="W62" s="22" t="s">
        <v>219</v>
      </c>
      <c r="AA62" s="1">
        <f t="shared" si="1"/>
        <v>2</v>
      </c>
      <c r="AB62" s="1" t="str">
        <f t="shared" si="4"/>
        <v>U2-2;</v>
      </c>
    </row>
    <row r="63" s="1" customFormat="1" hidden="1" spans="1:28">
      <c r="A63" s="14">
        <v>43563</v>
      </c>
      <c r="B63" s="1">
        <v>6973292639</v>
      </c>
      <c r="C63" s="1" t="s">
        <v>24</v>
      </c>
      <c r="D63" s="1" t="s">
        <v>25</v>
      </c>
      <c r="E63" s="1" t="s">
        <v>26</v>
      </c>
      <c r="F63" s="1" t="s">
        <v>25</v>
      </c>
      <c r="G63" s="1">
        <v>18601239906</v>
      </c>
      <c r="H63" s="6"/>
      <c r="I63" s="1" t="s">
        <v>220</v>
      </c>
      <c r="J63" s="7"/>
      <c r="K63" s="7"/>
      <c r="L63" s="7">
        <v>1</v>
      </c>
      <c r="M63" s="7"/>
      <c r="N63" s="7"/>
      <c r="O63" s="7"/>
      <c r="P63" s="7"/>
      <c r="Q63" s="7"/>
      <c r="R63" s="7"/>
      <c r="S63" s="7"/>
      <c r="T63" s="7"/>
      <c r="W63" s="22" t="s">
        <v>221</v>
      </c>
      <c r="AA63" s="1">
        <f t="shared" si="1"/>
        <v>1</v>
      </c>
      <c r="AB63" s="1" t="str">
        <f t="shared" si="4"/>
        <v>U3-1;</v>
      </c>
    </row>
    <row r="64" s="1" customFormat="1" hidden="1" spans="1:28">
      <c r="A64" s="14">
        <v>43563</v>
      </c>
      <c r="B64" s="1">
        <v>3946885164</v>
      </c>
      <c r="C64" s="1" t="s">
        <v>63</v>
      </c>
      <c r="D64" s="1" t="s">
        <v>64</v>
      </c>
      <c r="E64" s="1" t="s">
        <v>26</v>
      </c>
      <c r="F64" s="1" t="s">
        <v>222</v>
      </c>
      <c r="G64" s="1">
        <v>15207704642</v>
      </c>
      <c r="H64" s="6"/>
      <c r="I64" s="1" t="s">
        <v>223</v>
      </c>
      <c r="J64" s="7"/>
      <c r="K64" s="7"/>
      <c r="L64" s="7">
        <v>1</v>
      </c>
      <c r="M64" s="7"/>
      <c r="N64" s="7"/>
      <c r="O64" s="7"/>
      <c r="P64" s="7"/>
      <c r="Q64" s="7"/>
      <c r="R64" s="7"/>
      <c r="S64" s="7"/>
      <c r="T64" s="7"/>
      <c r="W64" s="22" t="s">
        <v>224</v>
      </c>
      <c r="AA64" s="1">
        <f t="shared" si="1"/>
        <v>1</v>
      </c>
      <c r="AB64" s="1" t="str">
        <f t="shared" si="4"/>
        <v>U3-1;</v>
      </c>
    </row>
    <row r="65" s="1" customFormat="1" hidden="1" spans="1:28">
      <c r="A65" s="14">
        <v>43563</v>
      </c>
      <c r="B65" s="1">
        <v>5989531351</v>
      </c>
      <c r="C65" s="1" t="s">
        <v>42</v>
      </c>
      <c r="D65" s="1" t="s">
        <v>225</v>
      </c>
      <c r="E65" s="1" t="s">
        <v>26</v>
      </c>
      <c r="F65" s="1" t="s">
        <v>225</v>
      </c>
      <c r="G65" s="1">
        <v>15347107729</v>
      </c>
      <c r="H65" s="6"/>
      <c r="I65" s="1" t="s">
        <v>226</v>
      </c>
      <c r="J65" s="7"/>
      <c r="K65" s="7"/>
      <c r="L65" s="7"/>
      <c r="M65" s="7"/>
      <c r="N65" s="7">
        <v>2</v>
      </c>
      <c r="O65" s="7"/>
      <c r="P65" s="7"/>
      <c r="Q65" s="7"/>
      <c r="R65" s="7">
        <v>1</v>
      </c>
      <c r="S65" s="7"/>
      <c r="T65" s="7"/>
      <c r="W65" s="22" t="s">
        <v>227</v>
      </c>
      <c r="AA65" s="1">
        <f t="shared" si="1"/>
        <v>3</v>
      </c>
      <c r="AB65" s="1" t="str">
        <f t="shared" si="4"/>
        <v>U6-2;U9-1;</v>
      </c>
    </row>
    <row r="66" s="1" customFormat="1" hidden="1" spans="1:28">
      <c r="A66" s="14">
        <v>43563</v>
      </c>
      <c r="B66" s="1">
        <v>7921317156</v>
      </c>
      <c r="C66" s="23" t="s">
        <v>63</v>
      </c>
      <c r="D66" s="23" t="s">
        <v>228</v>
      </c>
      <c r="E66" s="23" t="s">
        <v>26</v>
      </c>
      <c r="F66" s="23" t="s">
        <v>229</v>
      </c>
      <c r="G66" s="1">
        <v>13960949789</v>
      </c>
      <c r="H66" s="6"/>
      <c r="I66" s="23" t="s">
        <v>230</v>
      </c>
      <c r="J66" s="7">
        <v>1</v>
      </c>
      <c r="K66" s="7">
        <v>8</v>
      </c>
      <c r="L66" s="7"/>
      <c r="M66" s="7"/>
      <c r="N66" s="7"/>
      <c r="O66" s="7"/>
      <c r="P66" s="7"/>
      <c r="Q66" s="7"/>
      <c r="R66" s="7">
        <v>1</v>
      </c>
      <c r="S66" s="7"/>
      <c r="T66" s="7"/>
      <c r="Y66" s="23"/>
      <c r="AA66" s="1">
        <f t="shared" si="1"/>
        <v>10</v>
      </c>
      <c r="AB66" s="1" t="str">
        <f t="shared" si="4"/>
        <v>U1-1;U2-8;U9-1;</v>
      </c>
    </row>
    <row r="67" s="1" customFormat="1" hidden="1" spans="1:28">
      <c r="A67" s="14">
        <v>43563</v>
      </c>
      <c r="B67" s="1">
        <v>1865323099</v>
      </c>
      <c r="C67" s="1" t="s">
        <v>42</v>
      </c>
      <c r="D67" s="1" t="s">
        <v>231</v>
      </c>
      <c r="E67" s="1" t="s">
        <v>26</v>
      </c>
      <c r="F67" s="1" t="s">
        <v>232</v>
      </c>
      <c r="G67" s="1">
        <v>13978419895</v>
      </c>
      <c r="H67" s="6"/>
      <c r="I67" s="1" t="s">
        <v>233</v>
      </c>
      <c r="J67" s="7"/>
      <c r="K67" s="7">
        <v>1</v>
      </c>
      <c r="L67" s="7"/>
      <c r="M67" s="7"/>
      <c r="N67" s="7"/>
      <c r="O67" s="7"/>
      <c r="P67" s="7"/>
      <c r="Q67" s="7"/>
      <c r="R67" s="7"/>
      <c r="S67" s="7"/>
      <c r="T67" s="7"/>
      <c r="W67" s="22" t="s">
        <v>234</v>
      </c>
      <c r="AA67" s="1">
        <f t="shared" ref="AA67:AA130" si="5">SUM(J67:S67)</f>
        <v>1</v>
      </c>
      <c r="AB67" s="1" t="str">
        <f t="shared" si="4"/>
        <v>U2-1;</v>
      </c>
    </row>
    <row r="68" s="1" customFormat="1" hidden="1" spans="1:28">
      <c r="A68" s="14">
        <v>43563</v>
      </c>
      <c r="B68" s="1">
        <v>6413652166</v>
      </c>
      <c r="C68" s="1" t="s">
        <v>63</v>
      </c>
      <c r="D68" s="1" t="s">
        <v>84</v>
      </c>
      <c r="E68" s="1" t="s">
        <v>26</v>
      </c>
      <c r="F68" s="1" t="s">
        <v>235</v>
      </c>
      <c r="G68" s="1">
        <v>13910560859</v>
      </c>
      <c r="H68" s="6"/>
      <c r="I68" s="1" t="s">
        <v>236</v>
      </c>
      <c r="J68" s="7"/>
      <c r="K68" s="7"/>
      <c r="L68" s="7">
        <v>1</v>
      </c>
      <c r="M68" s="7"/>
      <c r="N68" s="7"/>
      <c r="O68" s="7"/>
      <c r="P68" s="7"/>
      <c r="Q68" s="7"/>
      <c r="R68" s="7"/>
      <c r="S68" s="7"/>
      <c r="T68" s="7"/>
      <c r="W68" s="22" t="s">
        <v>237</v>
      </c>
      <c r="AA68" s="1">
        <f t="shared" si="5"/>
        <v>1</v>
      </c>
      <c r="AB68" s="1" t="str">
        <f t="shared" si="4"/>
        <v>U3-1;</v>
      </c>
    </row>
    <row r="69" s="1" customFormat="1" hidden="1" spans="1:28">
      <c r="A69" s="14">
        <v>43563</v>
      </c>
      <c r="B69" s="1">
        <v>9101853512</v>
      </c>
      <c r="C69" s="1" t="s">
        <v>42</v>
      </c>
      <c r="D69" s="1" t="s">
        <v>238</v>
      </c>
      <c r="E69" s="1" t="s">
        <v>26</v>
      </c>
      <c r="F69" s="1" t="s">
        <v>239</v>
      </c>
      <c r="G69" s="1">
        <v>13926802555</v>
      </c>
      <c r="H69" s="6"/>
      <c r="I69" s="1" t="s">
        <v>240</v>
      </c>
      <c r="J69" s="7">
        <v>1</v>
      </c>
      <c r="K69" s="7"/>
      <c r="L69" s="7">
        <v>1</v>
      </c>
      <c r="M69" s="7"/>
      <c r="N69" s="7"/>
      <c r="O69" s="7"/>
      <c r="P69" s="7"/>
      <c r="Q69" s="7"/>
      <c r="R69" s="7"/>
      <c r="S69" s="7"/>
      <c r="T69" s="7"/>
      <c r="W69" s="22" t="s">
        <v>241</v>
      </c>
      <c r="AA69" s="1">
        <f t="shared" si="5"/>
        <v>2</v>
      </c>
      <c r="AB69" s="1" t="str">
        <f t="shared" si="4"/>
        <v>U1-1;U3-1;</v>
      </c>
    </row>
    <row r="70" s="1" customFormat="1" hidden="1" spans="1:28">
      <c r="A70" s="14">
        <v>43563</v>
      </c>
      <c r="B70" s="1">
        <v>6752750790</v>
      </c>
      <c r="C70" s="1" t="s">
        <v>42</v>
      </c>
      <c r="D70" s="1" t="s">
        <v>242</v>
      </c>
      <c r="E70" s="1" t="s">
        <v>26</v>
      </c>
      <c r="F70" s="1" t="s">
        <v>242</v>
      </c>
      <c r="G70" s="1">
        <v>15931530860</v>
      </c>
      <c r="H70" s="6"/>
      <c r="I70" s="1" t="s">
        <v>243</v>
      </c>
      <c r="J70" s="7"/>
      <c r="K70" s="7"/>
      <c r="L70" s="7"/>
      <c r="M70" s="7"/>
      <c r="N70" s="7">
        <v>1</v>
      </c>
      <c r="O70" s="7"/>
      <c r="P70" s="7"/>
      <c r="Q70" s="7"/>
      <c r="R70" s="7">
        <v>2</v>
      </c>
      <c r="S70" s="7"/>
      <c r="T70" s="7"/>
      <c r="W70" s="22" t="s">
        <v>244</v>
      </c>
      <c r="AA70" s="1">
        <f t="shared" si="5"/>
        <v>3</v>
      </c>
      <c r="AB70" s="1" t="str">
        <f t="shared" si="4"/>
        <v>U6-1;U9-2;</v>
      </c>
    </row>
    <row r="71" s="1" customFormat="1" hidden="1" spans="1:28">
      <c r="A71" s="14">
        <v>43563</v>
      </c>
      <c r="B71" s="1">
        <v>6653608307</v>
      </c>
      <c r="C71" s="1" t="s">
        <v>24</v>
      </c>
      <c r="D71" s="1" t="s">
        <v>245</v>
      </c>
      <c r="E71" s="1" t="s">
        <v>26</v>
      </c>
      <c r="F71" s="1" t="s">
        <v>246</v>
      </c>
      <c r="G71" s="1">
        <v>18650818018</v>
      </c>
      <c r="H71" s="6"/>
      <c r="I71" s="1" t="s">
        <v>247</v>
      </c>
      <c r="J71" s="7">
        <v>5</v>
      </c>
      <c r="K71" s="7">
        <v>3</v>
      </c>
      <c r="L71" s="7"/>
      <c r="M71" s="7">
        <v>2</v>
      </c>
      <c r="N71" s="7"/>
      <c r="O71" s="7"/>
      <c r="P71" s="7"/>
      <c r="Q71" s="7"/>
      <c r="R71" s="7"/>
      <c r="S71" s="7"/>
      <c r="T71" s="7"/>
      <c r="W71" s="22" t="s">
        <v>248</v>
      </c>
      <c r="AA71" s="1">
        <f t="shared" si="5"/>
        <v>10</v>
      </c>
      <c r="AB71" s="1" t="str">
        <f t="shared" si="4"/>
        <v>U1-5;U2-3;U4-2;</v>
      </c>
    </row>
    <row r="72" s="1" customFormat="1" hidden="1" spans="1:28">
      <c r="A72" s="14">
        <v>43563</v>
      </c>
      <c r="B72" s="1">
        <v>1539704682</v>
      </c>
      <c r="C72" s="1" t="s">
        <v>24</v>
      </c>
      <c r="D72" s="1" t="s">
        <v>249</v>
      </c>
      <c r="E72" s="1" t="s">
        <v>26</v>
      </c>
      <c r="F72" s="1" t="s">
        <v>249</v>
      </c>
      <c r="G72" s="1">
        <v>18125357690</v>
      </c>
      <c r="H72" s="6"/>
      <c r="I72" s="1" t="s">
        <v>250</v>
      </c>
      <c r="J72" s="7"/>
      <c r="K72" s="7"/>
      <c r="L72" s="7"/>
      <c r="M72" s="7">
        <v>2</v>
      </c>
      <c r="N72" s="7">
        <v>1</v>
      </c>
      <c r="O72" s="7"/>
      <c r="P72" s="7"/>
      <c r="Q72" s="7"/>
      <c r="R72" s="7"/>
      <c r="S72" s="7">
        <v>3</v>
      </c>
      <c r="T72" s="7"/>
      <c r="W72" s="22" t="s">
        <v>251</v>
      </c>
      <c r="AA72" s="1">
        <f t="shared" si="5"/>
        <v>6</v>
      </c>
      <c r="AB72" s="1" t="str">
        <f t="shared" si="4"/>
        <v>U4-2;U6-1;U10-3;</v>
      </c>
    </row>
    <row r="73" s="1" customFormat="1" hidden="1" spans="1:28">
      <c r="A73" s="14">
        <v>43563</v>
      </c>
      <c r="B73" s="1">
        <v>6659417217</v>
      </c>
      <c r="C73" s="1" t="s">
        <v>63</v>
      </c>
      <c r="D73" s="1" t="s">
        <v>192</v>
      </c>
      <c r="E73" s="1" t="s">
        <v>26</v>
      </c>
      <c r="F73" s="1" t="s">
        <v>192</v>
      </c>
      <c r="G73" s="1">
        <v>13680968118</v>
      </c>
      <c r="H73" s="6"/>
      <c r="I73" s="1" t="s">
        <v>193</v>
      </c>
      <c r="J73" s="7">
        <v>5</v>
      </c>
      <c r="K73" s="7"/>
      <c r="L73" s="7"/>
      <c r="M73" s="7"/>
      <c r="N73" s="7">
        <v>5</v>
      </c>
      <c r="O73" s="7"/>
      <c r="P73" s="7">
        <v>3</v>
      </c>
      <c r="Q73" s="7"/>
      <c r="R73" s="7"/>
      <c r="S73" s="7"/>
      <c r="T73" s="7"/>
      <c r="W73" s="22" t="s">
        <v>252</v>
      </c>
      <c r="AA73" s="1">
        <f t="shared" si="5"/>
        <v>13</v>
      </c>
      <c r="AB73" s="1" t="str">
        <f t="shared" si="4"/>
        <v>U1-5;U6-5;U7-3;</v>
      </c>
    </row>
    <row r="74" s="1" customFormat="1" ht="12.95" hidden="1" customHeight="1" spans="1:28">
      <c r="A74" s="14">
        <v>43563</v>
      </c>
      <c r="B74" s="1">
        <v>9209152892</v>
      </c>
      <c r="C74" s="1" t="s">
        <v>24</v>
      </c>
      <c r="D74" s="1" t="s">
        <v>25</v>
      </c>
      <c r="E74" s="1" t="s">
        <v>26</v>
      </c>
      <c r="F74" s="1" t="s">
        <v>253</v>
      </c>
      <c r="G74" s="1">
        <v>15510105483</v>
      </c>
      <c r="H74" s="6"/>
      <c r="I74" s="1" t="s">
        <v>254</v>
      </c>
      <c r="J74" s="7"/>
      <c r="K74" s="7">
        <v>1</v>
      </c>
      <c r="L74" s="7"/>
      <c r="M74" s="7"/>
      <c r="N74" s="7"/>
      <c r="O74" s="7"/>
      <c r="P74" s="7"/>
      <c r="Q74" s="7"/>
      <c r="R74" s="7"/>
      <c r="S74" s="7">
        <v>1</v>
      </c>
      <c r="T74" s="7"/>
      <c r="W74" s="22" t="s">
        <v>255</v>
      </c>
      <c r="AA74" s="1">
        <f t="shared" si="5"/>
        <v>2</v>
      </c>
      <c r="AB74" s="1" t="str">
        <f t="shared" si="4"/>
        <v>U2-1;U10-1;</v>
      </c>
    </row>
    <row r="75" s="1" customFormat="1" hidden="1" spans="1:28">
      <c r="A75" s="14">
        <v>43563</v>
      </c>
      <c r="B75" s="1">
        <v>7608153634</v>
      </c>
      <c r="C75" s="1" t="s">
        <v>24</v>
      </c>
      <c r="D75" s="1" t="s">
        <v>256</v>
      </c>
      <c r="E75" s="1" t="s">
        <v>26</v>
      </c>
      <c r="F75" s="1" t="s">
        <v>256</v>
      </c>
      <c r="G75" s="1">
        <v>18757645542</v>
      </c>
      <c r="H75" s="6"/>
      <c r="I75" s="1" t="s">
        <v>257</v>
      </c>
      <c r="J75" s="7">
        <v>4</v>
      </c>
      <c r="K75" s="7">
        <v>5</v>
      </c>
      <c r="L75" s="7"/>
      <c r="M75" s="7"/>
      <c r="N75" s="7">
        <v>1</v>
      </c>
      <c r="O75" s="7"/>
      <c r="P75" s="7"/>
      <c r="Q75" s="7"/>
      <c r="R75" s="7"/>
      <c r="S75" s="7"/>
      <c r="T75" s="7"/>
      <c r="W75" s="22" t="s">
        <v>258</v>
      </c>
      <c r="AA75" s="1">
        <f t="shared" si="5"/>
        <v>10</v>
      </c>
      <c r="AB75" s="1" t="str">
        <f t="shared" si="4"/>
        <v>U1-4;U2-5;U6-1;</v>
      </c>
    </row>
    <row r="76" s="1" customFormat="1" hidden="1" spans="1:28">
      <c r="A76" s="14">
        <v>43563</v>
      </c>
      <c r="B76" s="1">
        <v>8866188165</v>
      </c>
      <c r="C76" s="1" t="s">
        <v>53</v>
      </c>
      <c r="D76" s="1" t="s">
        <v>54</v>
      </c>
      <c r="E76" s="1" t="s">
        <v>37</v>
      </c>
      <c r="F76" s="1" t="s">
        <v>259</v>
      </c>
      <c r="G76" s="1">
        <v>17686252660</v>
      </c>
      <c r="H76" s="6">
        <v>3.70982199811044e+17</v>
      </c>
      <c r="I76" s="1" t="s">
        <v>260</v>
      </c>
      <c r="J76" s="7">
        <v>1</v>
      </c>
      <c r="K76" s="7"/>
      <c r="L76" s="7"/>
      <c r="M76" s="7"/>
      <c r="N76" s="7"/>
      <c r="O76" s="7"/>
      <c r="P76" s="7"/>
      <c r="Q76" s="7"/>
      <c r="R76" s="7"/>
      <c r="S76" s="7"/>
      <c r="T76" s="7"/>
      <c r="W76" s="22" t="s">
        <v>261</v>
      </c>
      <c r="Y76" s="2"/>
      <c r="AA76" s="1">
        <f t="shared" si="5"/>
        <v>1</v>
      </c>
      <c r="AB76" s="1" t="str">
        <f t="shared" si="4"/>
        <v>U1-1;</v>
      </c>
    </row>
    <row r="77" s="2" customFormat="1" hidden="1" spans="1:28">
      <c r="A77" s="24">
        <v>43563</v>
      </c>
      <c r="B77" s="2">
        <v>4018139987</v>
      </c>
      <c r="C77" s="2" t="s">
        <v>63</v>
      </c>
      <c r="D77" s="2" t="s">
        <v>192</v>
      </c>
      <c r="E77" s="2" t="s">
        <v>26</v>
      </c>
      <c r="F77" s="2" t="s">
        <v>192</v>
      </c>
      <c r="G77" s="1">
        <v>13680968118</v>
      </c>
      <c r="H77" s="6"/>
      <c r="I77" s="2" t="s">
        <v>193</v>
      </c>
      <c r="J77" s="28"/>
      <c r="K77" s="28"/>
      <c r="L77" s="28"/>
      <c r="M77" s="28"/>
      <c r="N77" s="28"/>
      <c r="O77" s="28"/>
      <c r="P77" s="28"/>
      <c r="Q77" s="28"/>
      <c r="R77" s="28"/>
      <c r="S77" s="28"/>
      <c r="T77" s="28"/>
      <c r="V77" s="2" t="s">
        <v>262</v>
      </c>
      <c r="X77" s="22" t="s">
        <v>263</v>
      </c>
      <c r="Y77" s="1"/>
      <c r="AA77" s="1">
        <f t="shared" si="5"/>
        <v>0</v>
      </c>
      <c r="AB77" s="1" t="str">
        <f t="shared" si="4"/>
        <v>UK5-1</v>
      </c>
    </row>
    <row r="78" s="1" customFormat="1" ht="42.75" hidden="1" spans="1:28">
      <c r="A78" s="24">
        <v>43563</v>
      </c>
      <c r="B78" s="1">
        <v>6749045963</v>
      </c>
      <c r="C78" s="1" t="s">
        <v>63</v>
      </c>
      <c r="D78" s="1" t="s">
        <v>264</v>
      </c>
      <c r="E78" s="2" t="s">
        <v>26</v>
      </c>
      <c r="F78" s="1" t="s">
        <v>264</v>
      </c>
      <c r="G78" s="1">
        <v>13862099690</v>
      </c>
      <c r="H78" s="6"/>
      <c r="I78" s="1" t="s">
        <v>265</v>
      </c>
      <c r="J78" s="7"/>
      <c r="K78" s="7">
        <v>20</v>
      </c>
      <c r="L78" s="7">
        <v>5</v>
      </c>
      <c r="M78" s="7">
        <v>5</v>
      </c>
      <c r="N78" s="7">
        <v>5</v>
      </c>
      <c r="O78" s="7"/>
      <c r="P78" s="7"/>
      <c r="Q78" s="7"/>
      <c r="R78" s="7">
        <v>5</v>
      </c>
      <c r="S78" s="7"/>
      <c r="T78" s="7"/>
      <c r="W78" s="17" t="s">
        <v>266</v>
      </c>
      <c r="AA78" s="1">
        <f t="shared" si="5"/>
        <v>40</v>
      </c>
      <c r="AB78" s="1" t="str">
        <f t="shared" si="4"/>
        <v>U2-20;U3-5;U4-5;U6-5;U9-5;</v>
      </c>
    </row>
    <row r="79" s="1" customFormat="1" hidden="1" spans="1:28">
      <c r="A79" s="24">
        <v>43563</v>
      </c>
      <c r="B79" s="1">
        <v>5041957910</v>
      </c>
      <c r="C79" s="1" t="s">
        <v>42</v>
      </c>
      <c r="D79" s="1" t="s">
        <v>267</v>
      </c>
      <c r="E79" s="1" t="s">
        <v>26</v>
      </c>
      <c r="F79" s="1" t="s">
        <v>268</v>
      </c>
      <c r="G79" s="1">
        <v>13102855886</v>
      </c>
      <c r="H79" s="6"/>
      <c r="I79" s="1" t="s">
        <v>269</v>
      </c>
      <c r="J79" s="7">
        <v>1</v>
      </c>
      <c r="K79" s="7">
        <v>3</v>
      </c>
      <c r="L79" s="7"/>
      <c r="M79" s="7"/>
      <c r="N79" s="7"/>
      <c r="O79" s="7"/>
      <c r="P79" s="7"/>
      <c r="Q79" s="7"/>
      <c r="R79" s="7">
        <v>1</v>
      </c>
      <c r="S79" s="7">
        <v>1</v>
      </c>
      <c r="T79" s="7"/>
      <c r="W79" s="22" t="s">
        <v>270</v>
      </c>
      <c r="AA79" s="1">
        <f t="shared" si="5"/>
        <v>6</v>
      </c>
      <c r="AB79" s="1" t="str">
        <f t="shared" si="4"/>
        <v>U1-1;U2-3;U9-1;U10-1;</v>
      </c>
    </row>
    <row r="80" s="1" customFormat="1" hidden="1" spans="1:28">
      <c r="A80" s="24">
        <v>43563</v>
      </c>
      <c r="B80" s="1">
        <v>7367780382</v>
      </c>
      <c r="C80" s="1" t="s">
        <v>53</v>
      </c>
      <c r="D80" s="1" t="s">
        <v>54</v>
      </c>
      <c r="E80" s="1" t="s">
        <v>26</v>
      </c>
      <c r="F80" s="1" t="s">
        <v>70</v>
      </c>
      <c r="G80" s="1">
        <v>13973706089</v>
      </c>
      <c r="H80" s="6"/>
      <c r="I80" s="1" t="s">
        <v>271</v>
      </c>
      <c r="J80" s="7"/>
      <c r="K80" s="7">
        <v>4</v>
      </c>
      <c r="L80" s="7"/>
      <c r="M80" s="7"/>
      <c r="N80" s="7"/>
      <c r="O80" s="7"/>
      <c r="P80" s="7"/>
      <c r="Q80" s="7"/>
      <c r="R80" s="7">
        <v>2</v>
      </c>
      <c r="S80" s="7"/>
      <c r="T80" s="7"/>
      <c r="W80" s="22" t="s">
        <v>272</v>
      </c>
      <c r="AA80" s="1">
        <f t="shared" si="5"/>
        <v>6</v>
      </c>
      <c r="AB80" s="1" t="str">
        <f t="shared" si="4"/>
        <v>U2-4;U9-2;</v>
      </c>
    </row>
    <row r="81" s="1" customFormat="1" hidden="1" spans="1:28">
      <c r="A81" s="24">
        <v>43563</v>
      </c>
      <c r="B81" s="1">
        <v>2630243749</v>
      </c>
      <c r="C81" s="1" t="s">
        <v>63</v>
      </c>
      <c r="D81" s="1" t="s">
        <v>228</v>
      </c>
      <c r="E81" s="1" t="s">
        <v>26</v>
      </c>
      <c r="F81" s="1" t="s">
        <v>273</v>
      </c>
      <c r="G81" s="1">
        <v>15084031999</v>
      </c>
      <c r="H81" s="6"/>
      <c r="I81" s="1" t="s">
        <v>274</v>
      </c>
      <c r="J81" s="7"/>
      <c r="K81" s="7"/>
      <c r="L81" s="7"/>
      <c r="M81" s="7"/>
      <c r="N81" s="7"/>
      <c r="O81" s="7"/>
      <c r="P81" s="7"/>
      <c r="Q81" s="7"/>
      <c r="R81" s="7"/>
      <c r="S81" s="7">
        <v>1</v>
      </c>
      <c r="T81" s="7"/>
      <c r="W81" s="22" t="s">
        <v>275</v>
      </c>
      <c r="AA81" s="1">
        <f t="shared" si="5"/>
        <v>1</v>
      </c>
      <c r="AB81" s="1" t="str">
        <f t="shared" ref="AB81:AB113" si="6">IF(J81&gt;0,"U1-"&amp;J81&amp;";","")&amp;IF(K81&gt;0,"U2-"&amp;K81&amp;";","")&amp;IF(L81&gt;0,"U3-"&amp;L81&amp;";","")&amp;IF(M81&gt;0,"U4-"&amp;M81&amp;";","")&amp;IF(N81&gt;0,"U6-"&amp;N81&amp;";","")&amp;IF(P81&gt;0,"U7-"&amp;P81&amp;";","")&amp;IF(Q81&gt;0,"U8-"&amp;Q81&amp;";","")&amp;IF(R81&gt;0,"U9-"&amp;R81&amp;";","")&amp;IF(S81&gt;0,"U10-"&amp;S81&amp;";","")&amp;V81</f>
        <v>U10-1;</v>
      </c>
    </row>
    <row r="82" s="1" customFormat="1" hidden="1" spans="1:28">
      <c r="A82" s="24">
        <v>43563</v>
      </c>
      <c r="B82" s="1">
        <v>8653063607</v>
      </c>
      <c r="C82" s="1" t="s">
        <v>24</v>
      </c>
      <c r="D82" s="1" t="s">
        <v>276</v>
      </c>
      <c r="E82" s="1" t="s">
        <v>37</v>
      </c>
      <c r="F82" s="1" t="s">
        <v>277</v>
      </c>
      <c r="G82" s="1">
        <v>18580436883</v>
      </c>
      <c r="H82" s="6">
        <v>5.00231198601173e+17</v>
      </c>
      <c r="I82" s="1" t="s">
        <v>278</v>
      </c>
      <c r="J82" s="7"/>
      <c r="K82" s="7"/>
      <c r="L82" s="7"/>
      <c r="M82" s="7"/>
      <c r="N82" s="7"/>
      <c r="O82" s="7"/>
      <c r="P82" s="7"/>
      <c r="Q82" s="7"/>
      <c r="R82" s="7"/>
      <c r="S82" s="7"/>
      <c r="T82" s="7"/>
      <c r="V82" s="1" t="s">
        <v>279</v>
      </c>
      <c r="W82" s="22"/>
      <c r="X82" s="22" t="s">
        <v>280</v>
      </c>
      <c r="AA82" s="1">
        <f t="shared" si="5"/>
        <v>0</v>
      </c>
      <c r="AB82" s="1" t="str">
        <f t="shared" si="6"/>
        <v>UK10-1</v>
      </c>
    </row>
    <row r="83" s="1" customFormat="1" hidden="1" spans="1:28">
      <c r="A83" s="24">
        <v>43563</v>
      </c>
      <c r="B83" s="1">
        <v>8641714772</v>
      </c>
      <c r="C83" s="1" t="s">
        <v>24</v>
      </c>
      <c r="D83" s="1" t="s">
        <v>182</v>
      </c>
      <c r="E83" s="1" t="s">
        <v>26</v>
      </c>
      <c r="F83" s="1" t="s">
        <v>281</v>
      </c>
      <c r="G83" s="1">
        <v>15705171013</v>
      </c>
      <c r="H83" s="6"/>
      <c r="I83" s="1" t="s">
        <v>187</v>
      </c>
      <c r="J83" s="7"/>
      <c r="K83" s="7"/>
      <c r="L83" s="7"/>
      <c r="M83" s="7"/>
      <c r="N83" s="7"/>
      <c r="O83" s="7"/>
      <c r="P83" s="7"/>
      <c r="Q83" s="7"/>
      <c r="R83" s="7"/>
      <c r="S83" s="7">
        <v>1</v>
      </c>
      <c r="T83" s="7"/>
      <c r="W83" s="22" t="s">
        <v>282</v>
      </c>
      <c r="AA83" s="1">
        <f t="shared" si="5"/>
        <v>1</v>
      </c>
      <c r="AB83" s="1" t="str">
        <f t="shared" si="6"/>
        <v>U10-1;</v>
      </c>
    </row>
    <row r="84" s="1" customFormat="1" hidden="1" spans="1:28">
      <c r="A84" s="24">
        <v>43563</v>
      </c>
      <c r="B84" s="1">
        <v>8252725360</v>
      </c>
      <c r="C84" s="1" t="s">
        <v>63</v>
      </c>
      <c r="D84" s="1" t="s">
        <v>228</v>
      </c>
      <c r="E84" s="1" t="s">
        <v>26</v>
      </c>
      <c r="F84" s="1" t="s">
        <v>283</v>
      </c>
      <c r="G84" s="1">
        <v>13781518882</v>
      </c>
      <c r="H84" s="6"/>
      <c r="I84" s="1" t="s">
        <v>284</v>
      </c>
      <c r="J84" s="7"/>
      <c r="K84" s="7">
        <v>2</v>
      </c>
      <c r="L84" s="7"/>
      <c r="M84" s="7"/>
      <c r="N84" s="7"/>
      <c r="O84" s="7"/>
      <c r="P84" s="7"/>
      <c r="Q84" s="7"/>
      <c r="R84" s="7"/>
      <c r="S84" s="7"/>
      <c r="T84" s="7"/>
      <c r="W84" s="22" t="s">
        <v>282</v>
      </c>
      <c r="AA84" s="1">
        <f t="shared" si="5"/>
        <v>2</v>
      </c>
      <c r="AB84" s="1" t="str">
        <f t="shared" si="6"/>
        <v>U2-2;</v>
      </c>
    </row>
    <row r="85" s="1" customFormat="1" hidden="1" spans="1:28">
      <c r="A85" s="24">
        <v>43563</v>
      </c>
      <c r="B85" s="1">
        <v>1833858425</v>
      </c>
      <c r="C85" s="1" t="s">
        <v>24</v>
      </c>
      <c r="D85" s="1" t="s">
        <v>70</v>
      </c>
      <c r="E85" s="1" t="s">
        <v>26</v>
      </c>
      <c r="F85" s="1" t="s">
        <v>285</v>
      </c>
      <c r="G85" s="1">
        <v>13873823487</v>
      </c>
      <c r="H85" s="6"/>
      <c r="I85" s="1" t="s">
        <v>286</v>
      </c>
      <c r="J85" s="7"/>
      <c r="K85" s="7">
        <v>2</v>
      </c>
      <c r="L85" s="7"/>
      <c r="M85" s="7"/>
      <c r="N85" s="7"/>
      <c r="O85" s="7"/>
      <c r="P85" s="7"/>
      <c r="Q85" s="7"/>
      <c r="R85" s="7"/>
      <c r="S85" s="7"/>
      <c r="T85" s="7"/>
      <c r="W85" s="22" t="s">
        <v>287</v>
      </c>
      <c r="AA85" s="1">
        <f t="shared" si="5"/>
        <v>2</v>
      </c>
      <c r="AB85" s="1" t="str">
        <f t="shared" si="6"/>
        <v>U2-2;</v>
      </c>
    </row>
    <row r="86" s="1" customFormat="1" hidden="1" spans="1:28">
      <c r="A86" s="24">
        <v>43563</v>
      </c>
      <c r="C86" s="1" t="s">
        <v>24</v>
      </c>
      <c r="D86" s="1" t="s">
        <v>288</v>
      </c>
      <c r="E86" s="1" t="s">
        <v>26</v>
      </c>
      <c r="F86" s="1" t="s">
        <v>288</v>
      </c>
      <c r="G86" s="1">
        <v>13996115237</v>
      </c>
      <c r="H86" s="6"/>
      <c r="I86" s="1" t="s">
        <v>289</v>
      </c>
      <c r="J86" s="7"/>
      <c r="K86" s="7"/>
      <c r="L86" s="7"/>
      <c r="M86" s="7"/>
      <c r="N86" s="7"/>
      <c r="O86" s="7"/>
      <c r="P86" s="7"/>
      <c r="Q86" s="7">
        <v>1</v>
      </c>
      <c r="R86" s="7"/>
      <c r="S86" s="7"/>
      <c r="T86" s="7"/>
      <c r="W86" s="22" t="s">
        <v>290</v>
      </c>
      <c r="AA86" s="1">
        <f t="shared" si="5"/>
        <v>1</v>
      </c>
      <c r="AB86" s="1" t="str">
        <f t="shared" si="6"/>
        <v>U8-1;</v>
      </c>
    </row>
    <row r="87" s="1" customFormat="1" ht="57" hidden="1" spans="1:28">
      <c r="A87" s="14">
        <v>43564</v>
      </c>
      <c r="B87" s="1">
        <v>8029011578</v>
      </c>
      <c r="C87" s="1" t="s">
        <v>63</v>
      </c>
      <c r="D87" s="1" t="s">
        <v>192</v>
      </c>
      <c r="E87" s="1" t="s">
        <v>26</v>
      </c>
      <c r="F87" s="1" t="s">
        <v>192</v>
      </c>
      <c r="G87" s="1">
        <v>13680968118</v>
      </c>
      <c r="H87" s="6"/>
      <c r="I87" s="1" t="s">
        <v>193</v>
      </c>
      <c r="J87" s="7">
        <v>14</v>
      </c>
      <c r="K87" s="7">
        <v>10</v>
      </c>
      <c r="L87" s="7">
        <v>10</v>
      </c>
      <c r="M87" s="7">
        <v>10</v>
      </c>
      <c r="N87" s="7"/>
      <c r="O87" s="7"/>
      <c r="P87" s="7"/>
      <c r="Q87" s="7"/>
      <c r="R87" s="7"/>
      <c r="S87" s="7"/>
      <c r="T87" s="7"/>
      <c r="W87" s="17" t="s">
        <v>291</v>
      </c>
      <c r="AA87" s="1">
        <f t="shared" si="5"/>
        <v>44</v>
      </c>
      <c r="AB87" s="1" t="str">
        <f t="shared" si="6"/>
        <v>U1-14;U2-10;U3-10;U4-10;</v>
      </c>
    </row>
    <row r="88" s="1" customFormat="1" hidden="1" spans="1:28">
      <c r="A88" s="14">
        <v>43564</v>
      </c>
      <c r="B88" s="1">
        <v>5695607506</v>
      </c>
      <c r="C88" s="1" t="s">
        <v>63</v>
      </c>
      <c r="D88" s="1" t="s">
        <v>228</v>
      </c>
      <c r="E88" s="1" t="s">
        <v>26</v>
      </c>
      <c r="F88" s="1" t="s">
        <v>292</v>
      </c>
      <c r="G88" s="1">
        <v>13719197650</v>
      </c>
      <c r="H88" s="6"/>
      <c r="I88" s="1" t="s">
        <v>293</v>
      </c>
      <c r="J88" s="7">
        <v>1</v>
      </c>
      <c r="K88" s="7"/>
      <c r="L88" s="7"/>
      <c r="M88" s="7"/>
      <c r="N88" s="7"/>
      <c r="O88" s="7"/>
      <c r="P88" s="7"/>
      <c r="Q88" s="7"/>
      <c r="R88" s="7"/>
      <c r="S88" s="7"/>
      <c r="T88" s="7"/>
      <c r="AA88" s="1">
        <f t="shared" si="5"/>
        <v>1</v>
      </c>
      <c r="AB88" s="1" t="str">
        <f t="shared" si="6"/>
        <v>U1-1;</v>
      </c>
    </row>
    <row r="89" s="1" customFormat="1" hidden="1" spans="1:28">
      <c r="A89" s="14">
        <v>43564</v>
      </c>
      <c r="B89" s="1">
        <v>2019469928</v>
      </c>
      <c r="C89" s="1" t="s">
        <v>42</v>
      </c>
      <c r="D89" s="1" t="s">
        <v>124</v>
      </c>
      <c r="E89" s="1" t="s">
        <v>26</v>
      </c>
      <c r="F89" s="1" t="s">
        <v>124</v>
      </c>
      <c r="G89" s="1">
        <v>13580870138</v>
      </c>
      <c r="H89" s="6"/>
      <c r="I89" s="1" t="s">
        <v>126</v>
      </c>
      <c r="J89" s="7"/>
      <c r="K89" s="7"/>
      <c r="L89" s="7"/>
      <c r="M89" s="7"/>
      <c r="N89" s="7"/>
      <c r="O89" s="7"/>
      <c r="P89" s="7"/>
      <c r="Q89" s="7"/>
      <c r="R89" s="7"/>
      <c r="S89" s="7">
        <v>1</v>
      </c>
      <c r="T89" s="7"/>
      <c r="AA89" s="1">
        <f t="shared" si="5"/>
        <v>1</v>
      </c>
      <c r="AB89" s="1" t="str">
        <f t="shared" si="6"/>
        <v>U10-1;</v>
      </c>
    </row>
    <row r="90" s="1" customFormat="1" hidden="1" spans="1:28">
      <c r="A90" s="14">
        <v>43564</v>
      </c>
      <c r="B90" s="1">
        <v>5328283978</v>
      </c>
      <c r="C90" s="1" t="s">
        <v>42</v>
      </c>
      <c r="D90" s="1" t="s">
        <v>294</v>
      </c>
      <c r="E90" s="1" t="s">
        <v>26</v>
      </c>
      <c r="F90" s="1" t="s">
        <v>294</v>
      </c>
      <c r="G90" s="1">
        <v>13605839643</v>
      </c>
      <c r="H90" s="6"/>
      <c r="I90" s="1" t="s">
        <v>295</v>
      </c>
      <c r="J90" s="7">
        <v>2</v>
      </c>
      <c r="K90" s="7"/>
      <c r="L90" s="7"/>
      <c r="M90" s="7"/>
      <c r="N90" s="7"/>
      <c r="O90" s="7"/>
      <c r="P90" s="7"/>
      <c r="Q90" s="7"/>
      <c r="R90" s="7"/>
      <c r="S90" s="7"/>
      <c r="T90" s="7"/>
      <c r="AA90" s="1">
        <f t="shared" si="5"/>
        <v>2</v>
      </c>
      <c r="AB90" s="1" t="str">
        <f t="shared" si="6"/>
        <v>U1-2;</v>
      </c>
    </row>
    <row r="91" s="1" customFormat="1" hidden="1" spans="1:28">
      <c r="A91" s="14">
        <v>43564</v>
      </c>
      <c r="B91" s="1">
        <v>6851007400</v>
      </c>
      <c r="C91" s="1" t="s">
        <v>63</v>
      </c>
      <c r="D91" s="1" t="s">
        <v>296</v>
      </c>
      <c r="E91" s="1" t="s">
        <v>26</v>
      </c>
      <c r="F91" s="1" t="s">
        <v>297</v>
      </c>
      <c r="G91" s="1">
        <v>15959079077</v>
      </c>
      <c r="H91" s="6"/>
      <c r="I91" s="1" t="s">
        <v>298</v>
      </c>
      <c r="J91" s="7">
        <v>10</v>
      </c>
      <c r="K91" s="7">
        <v>5</v>
      </c>
      <c r="L91" s="7">
        <v>2</v>
      </c>
      <c r="M91" s="7"/>
      <c r="N91" s="7"/>
      <c r="O91" s="7"/>
      <c r="P91" s="7"/>
      <c r="Q91" s="7"/>
      <c r="R91" s="7">
        <v>5</v>
      </c>
      <c r="S91" s="7"/>
      <c r="T91" s="7"/>
      <c r="AA91" s="1">
        <f t="shared" si="5"/>
        <v>22</v>
      </c>
      <c r="AB91" s="1" t="str">
        <f t="shared" si="6"/>
        <v>U1-10;U2-5;U3-2;U9-5;</v>
      </c>
    </row>
    <row r="92" s="1" customFormat="1" hidden="1" spans="1:28">
      <c r="A92" s="14">
        <v>43564</v>
      </c>
      <c r="B92" s="1">
        <v>4091115787</v>
      </c>
      <c r="C92" s="1" t="s">
        <v>63</v>
      </c>
      <c r="D92" s="1" t="s">
        <v>228</v>
      </c>
      <c r="E92" s="1" t="s">
        <v>26</v>
      </c>
      <c r="F92" s="1" t="s">
        <v>283</v>
      </c>
      <c r="G92" s="1">
        <v>13781518882</v>
      </c>
      <c r="H92" s="6"/>
      <c r="I92" s="1" t="s">
        <v>284</v>
      </c>
      <c r="J92" s="7"/>
      <c r="K92" s="7"/>
      <c r="L92" s="7"/>
      <c r="M92" s="7"/>
      <c r="N92" s="7"/>
      <c r="O92" s="7"/>
      <c r="P92" s="7"/>
      <c r="Q92" s="7"/>
      <c r="R92" s="7"/>
      <c r="S92" s="7">
        <v>2</v>
      </c>
      <c r="T92" s="7"/>
      <c r="AA92" s="1">
        <f t="shared" si="5"/>
        <v>2</v>
      </c>
      <c r="AB92" s="1" t="str">
        <f t="shared" si="6"/>
        <v>U10-2;</v>
      </c>
    </row>
    <row r="93" s="1" customFormat="1" hidden="1" spans="1:28">
      <c r="A93" s="14">
        <v>43565</v>
      </c>
      <c r="B93" s="1">
        <v>3489244276</v>
      </c>
      <c r="C93" s="1" t="s">
        <v>42</v>
      </c>
      <c r="D93" s="1" t="s">
        <v>299</v>
      </c>
      <c r="E93" s="1" t="s">
        <v>26</v>
      </c>
      <c r="F93" s="1" t="s">
        <v>299</v>
      </c>
      <c r="G93" s="1">
        <v>15800044511</v>
      </c>
      <c r="H93" s="25"/>
      <c r="I93" s="5" t="s">
        <v>300</v>
      </c>
      <c r="J93" s="7"/>
      <c r="K93" s="7"/>
      <c r="L93" s="7"/>
      <c r="M93" s="7"/>
      <c r="N93" s="7"/>
      <c r="O93" s="7"/>
      <c r="P93" s="7">
        <v>1</v>
      </c>
      <c r="Q93" s="7"/>
      <c r="R93" s="7"/>
      <c r="S93" s="7"/>
      <c r="T93" s="7"/>
      <c r="AA93" s="1">
        <f t="shared" si="5"/>
        <v>1</v>
      </c>
      <c r="AB93" s="1" t="str">
        <f t="shared" si="6"/>
        <v>U7-1;</v>
      </c>
    </row>
    <row r="94" s="1" customFormat="1" hidden="1" spans="1:28">
      <c r="A94" s="14">
        <v>43565</v>
      </c>
      <c r="B94" s="1">
        <v>6008553664</v>
      </c>
      <c r="C94" s="1" t="s">
        <v>63</v>
      </c>
      <c r="D94" s="1" t="s">
        <v>93</v>
      </c>
      <c r="E94" s="1" t="s">
        <v>26</v>
      </c>
      <c r="F94" s="1" t="s">
        <v>94</v>
      </c>
      <c r="G94" s="1">
        <v>13838610060</v>
      </c>
      <c r="H94" s="25"/>
      <c r="I94" s="5" t="s">
        <v>95</v>
      </c>
      <c r="J94" s="7">
        <v>1</v>
      </c>
      <c r="K94" s="7"/>
      <c r="L94" s="7"/>
      <c r="M94" s="7"/>
      <c r="N94" s="7"/>
      <c r="O94" s="7"/>
      <c r="P94" s="7"/>
      <c r="Q94" s="7"/>
      <c r="R94" s="7"/>
      <c r="S94" s="7"/>
      <c r="T94" s="7"/>
      <c r="AA94" s="1">
        <f t="shared" si="5"/>
        <v>1</v>
      </c>
      <c r="AB94" s="1" t="str">
        <f t="shared" si="6"/>
        <v>U1-1;</v>
      </c>
    </row>
    <row r="95" s="1" customFormat="1" hidden="1" spans="1:28">
      <c r="A95" s="14">
        <v>43565</v>
      </c>
      <c r="B95" s="1">
        <v>6166747152</v>
      </c>
      <c r="C95" s="1" t="s">
        <v>53</v>
      </c>
      <c r="D95" s="1" t="s">
        <v>54</v>
      </c>
      <c r="E95" s="1" t="s">
        <v>26</v>
      </c>
      <c r="F95" s="1" t="s">
        <v>301</v>
      </c>
      <c r="G95" s="1">
        <v>13589264866</v>
      </c>
      <c r="H95" s="25"/>
      <c r="I95" s="5" t="s">
        <v>302</v>
      </c>
      <c r="J95" s="7"/>
      <c r="K95" s="7">
        <v>2</v>
      </c>
      <c r="L95" s="7"/>
      <c r="M95" s="7"/>
      <c r="N95" s="7"/>
      <c r="O95" s="7"/>
      <c r="P95" s="7"/>
      <c r="Q95" s="7"/>
      <c r="R95" s="7"/>
      <c r="S95" s="7"/>
      <c r="T95" s="7"/>
      <c r="AA95" s="1">
        <f t="shared" si="5"/>
        <v>2</v>
      </c>
      <c r="AB95" s="1" t="str">
        <f t="shared" si="6"/>
        <v>U2-2;</v>
      </c>
    </row>
    <row r="96" s="1" customFormat="1" hidden="1" spans="1:28">
      <c r="A96" s="14">
        <v>43565</v>
      </c>
      <c r="B96" s="1">
        <v>9331150663</v>
      </c>
      <c r="C96" s="1" t="s">
        <v>53</v>
      </c>
      <c r="D96" s="1" t="s">
        <v>54</v>
      </c>
      <c r="E96" s="1" t="s">
        <v>26</v>
      </c>
      <c r="F96" s="1" t="s">
        <v>303</v>
      </c>
      <c r="G96" s="1">
        <v>13934280555</v>
      </c>
      <c r="H96" s="25"/>
      <c r="I96" s="5" t="s">
        <v>304</v>
      </c>
      <c r="J96" s="7"/>
      <c r="K96" s="7">
        <v>1</v>
      </c>
      <c r="L96" s="7"/>
      <c r="M96" s="7"/>
      <c r="N96" s="7"/>
      <c r="O96" s="7"/>
      <c r="P96" s="7"/>
      <c r="Q96" s="7"/>
      <c r="R96" s="7"/>
      <c r="S96" s="7"/>
      <c r="T96" s="7"/>
      <c r="V96" s="20"/>
      <c r="AA96" s="1">
        <f t="shared" si="5"/>
        <v>1</v>
      </c>
      <c r="AB96" s="1" t="str">
        <f t="shared" si="6"/>
        <v>U2-1;</v>
      </c>
    </row>
    <row r="97" s="1" customFormat="1" hidden="1" spans="1:28">
      <c r="A97" s="14">
        <v>43565</v>
      </c>
      <c r="B97" s="1">
        <v>2131517624</v>
      </c>
      <c r="C97" s="1" t="s">
        <v>63</v>
      </c>
      <c r="D97" s="1" t="s">
        <v>179</v>
      </c>
      <c r="E97" s="1" t="s">
        <v>26</v>
      </c>
      <c r="F97" s="1" t="s">
        <v>179</v>
      </c>
      <c r="G97" s="1">
        <v>13922021124</v>
      </c>
      <c r="H97" s="25"/>
      <c r="I97" s="5" t="s">
        <v>180</v>
      </c>
      <c r="J97" s="7">
        <v>4</v>
      </c>
      <c r="K97" s="7">
        <v>4</v>
      </c>
      <c r="L97" s="7">
        <v>3</v>
      </c>
      <c r="M97" s="7">
        <v>3</v>
      </c>
      <c r="N97" s="7">
        <v>2</v>
      </c>
      <c r="O97" s="7"/>
      <c r="P97" s="7">
        <v>2</v>
      </c>
      <c r="Q97" s="7"/>
      <c r="R97" s="7">
        <v>2</v>
      </c>
      <c r="S97" s="7"/>
      <c r="T97" s="7"/>
      <c r="AA97" s="1">
        <f t="shared" si="5"/>
        <v>20</v>
      </c>
      <c r="AB97" s="1" t="str">
        <f t="shared" si="6"/>
        <v>U1-4;U2-4;U3-3;U4-3;U6-2;U7-2;U9-2;</v>
      </c>
    </row>
    <row r="98" s="1" customFormat="1" hidden="1" spans="1:28">
      <c r="A98" s="14">
        <v>43565</v>
      </c>
      <c r="B98" s="1">
        <v>2284137792</v>
      </c>
      <c r="C98" s="1" t="s">
        <v>24</v>
      </c>
      <c r="D98" s="1" t="s">
        <v>60</v>
      </c>
      <c r="E98" s="1" t="s">
        <v>26</v>
      </c>
      <c r="F98" s="1" t="s">
        <v>60</v>
      </c>
      <c r="G98" s="1">
        <v>13599991255</v>
      </c>
      <c r="H98" s="25"/>
      <c r="I98" s="5" t="s">
        <v>165</v>
      </c>
      <c r="J98" s="7"/>
      <c r="K98" s="7"/>
      <c r="L98" s="7"/>
      <c r="M98" s="7"/>
      <c r="N98" s="7"/>
      <c r="O98" s="7"/>
      <c r="P98" s="7"/>
      <c r="Q98" s="7"/>
      <c r="R98" s="7">
        <v>2</v>
      </c>
      <c r="S98" s="7"/>
      <c r="T98" s="7"/>
      <c r="AA98" s="1">
        <f t="shared" si="5"/>
        <v>2</v>
      </c>
      <c r="AB98" s="1" t="str">
        <f t="shared" si="6"/>
        <v>U9-2;</v>
      </c>
    </row>
    <row r="99" s="1" customFormat="1" hidden="1" spans="1:28">
      <c r="A99" s="14">
        <v>43565</v>
      </c>
      <c r="B99" s="1">
        <v>3549571430</v>
      </c>
      <c r="C99" s="1" t="s">
        <v>24</v>
      </c>
      <c r="D99" s="1" t="s">
        <v>60</v>
      </c>
      <c r="E99" s="1" t="s">
        <v>26</v>
      </c>
      <c r="F99" s="1" t="s">
        <v>305</v>
      </c>
      <c r="G99" s="1">
        <v>13599418013</v>
      </c>
      <c r="H99" s="25"/>
      <c r="I99" s="5" t="s">
        <v>306</v>
      </c>
      <c r="J99" s="7"/>
      <c r="K99" s="7">
        <v>1</v>
      </c>
      <c r="L99" s="7"/>
      <c r="M99" s="7"/>
      <c r="N99" s="7"/>
      <c r="O99" s="7"/>
      <c r="P99" s="7"/>
      <c r="Q99" s="7"/>
      <c r="R99" s="7">
        <v>1</v>
      </c>
      <c r="S99" s="7"/>
      <c r="T99" s="7"/>
      <c r="AA99" s="1">
        <f t="shared" si="5"/>
        <v>2</v>
      </c>
      <c r="AB99" s="1" t="str">
        <f t="shared" si="6"/>
        <v>U2-1;U9-1;</v>
      </c>
    </row>
    <row r="100" s="1" customFormat="1" hidden="1" spans="1:28">
      <c r="A100" s="14">
        <v>43566</v>
      </c>
      <c r="B100" s="1">
        <v>6501507476</v>
      </c>
      <c r="C100" s="1" t="s">
        <v>24</v>
      </c>
      <c r="D100" s="1" t="s">
        <v>182</v>
      </c>
      <c r="E100" s="1" t="s">
        <v>26</v>
      </c>
      <c r="F100" s="1" t="s">
        <v>182</v>
      </c>
      <c r="G100" s="1">
        <v>18851459259</v>
      </c>
      <c r="H100" s="6"/>
      <c r="I100" s="1" t="s">
        <v>307</v>
      </c>
      <c r="J100" s="7"/>
      <c r="K100" s="7"/>
      <c r="L100" s="7"/>
      <c r="M100" s="7"/>
      <c r="N100" s="7"/>
      <c r="O100" s="7"/>
      <c r="P100" s="7"/>
      <c r="Q100" s="7"/>
      <c r="R100" s="7"/>
      <c r="S100" s="7">
        <v>1</v>
      </c>
      <c r="T100" s="7"/>
      <c r="AA100" s="1">
        <f t="shared" si="5"/>
        <v>1</v>
      </c>
      <c r="AB100" s="1" t="str">
        <f t="shared" si="6"/>
        <v>U10-1;</v>
      </c>
    </row>
    <row r="101" s="1" customFormat="1" hidden="1" spans="1:28">
      <c r="A101" s="14">
        <v>43566</v>
      </c>
      <c r="B101" s="1">
        <v>8140784212</v>
      </c>
      <c r="C101" s="1" t="s">
        <v>42</v>
      </c>
      <c r="D101" s="1" t="s">
        <v>308</v>
      </c>
      <c r="E101" s="1" t="s">
        <v>26</v>
      </c>
      <c r="F101" s="1" t="s">
        <v>308</v>
      </c>
      <c r="G101" s="1">
        <v>16643511516</v>
      </c>
      <c r="H101" s="6"/>
      <c r="I101" s="1" t="s">
        <v>309</v>
      </c>
      <c r="J101" s="7"/>
      <c r="K101" s="7"/>
      <c r="L101" s="7"/>
      <c r="M101" s="7"/>
      <c r="N101" s="7"/>
      <c r="O101" s="7"/>
      <c r="P101" s="7"/>
      <c r="Q101" s="7">
        <v>1</v>
      </c>
      <c r="R101" s="7"/>
      <c r="S101" s="7"/>
      <c r="T101" s="7"/>
      <c r="AA101" s="1">
        <f t="shared" si="5"/>
        <v>1</v>
      </c>
      <c r="AB101" s="1" t="str">
        <f t="shared" si="6"/>
        <v>U8-1;</v>
      </c>
    </row>
    <row r="102" s="1" customFormat="1" hidden="1" spans="1:28">
      <c r="A102" s="14">
        <v>43566</v>
      </c>
      <c r="B102" s="1">
        <v>7743369148</v>
      </c>
      <c r="C102" s="1" t="s">
        <v>53</v>
      </c>
      <c r="D102" s="1" t="s">
        <v>54</v>
      </c>
      <c r="E102" s="1" t="s">
        <v>26</v>
      </c>
      <c r="F102" s="1" t="s">
        <v>310</v>
      </c>
      <c r="G102" s="1">
        <v>15826540213</v>
      </c>
      <c r="H102" s="6"/>
      <c r="I102" s="1" t="s">
        <v>311</v>
      </c>
      <c r="J102" s="7"/>
      <c r="K102" s="7">
        <v>2</v>
      </c>
      <c r="L102" s="7"/>
      <c r="M102" s="7"/>
      <c r="N102" s="7"/>
      <c r="O102" s="7"/>
      <c r="P102" s="7"/>
      <c r="Q102" s="7"/>
      <c r="R102" s="7"/>
      <c r="S102" s="7"/>
      <c r="T102" s="7"/>
      <c r="AA102" s="1">
        <f t="shared" si="5"/>
        <v>2</v>
      </c>
      <c r="AB102" s="1" t="str">
        <f t="shared" si="6"/>
        <v>U2-2;</v>
      </c>
    </row>
    <row r="103" s="1" customFormat="1" hidden="1" spans="1:28">
      <c r="A103" s="14">
        <v>43566</v>
      </c>
      <c r="B103" s="1">
        <v>5853116363</v>
      </c>
      <c r="C103" s="1" t="s">
        <v>53</v>
      </c>
      <c r="D103" s="1" t="s">
        <v>54</v>
      </c>
      <c r="E103" s="1" t="s">
        <v>26</v>
      </c>
      <c r="F103" s="1" t="s">
        <v>312</v>
      </c>
      <c r="G103" s="1">
        <v>18576747520</v>
      </c>
      <c r="H103" s="6"/>
      <c r="I103" s="1" t="s">
        <v>313</v>
      </c>
      <c r="J103" s="7"/>
      <c r="K103" s="7">
        <v>1</v>
      </c>
      <c r="L103" s="7"/>
      <c r="M103" s="7"/>
      <c r="N103" s="7"/>
      <c r="O103" s="7"/>
      <c r="P103" s="7"/>
      <c r="Q103" s="7"/>
      <c r="R103" s="7"/>
      <c r="S103" s="7"/>
      <c r="T103" s="7"/>
      <c r="AA103" s="1">
        <f t="shared" si="5"/>
        <v>1</v>
      </c>
      <c r="AB103" s="1" t="str">
        <f t="shared" si="6"/>
        <v>U2-1;</v>
      </c>
    </row>
    <row r="104" s="1" customFormat="1" hidden="1" spans="1:28">
      <c r="A104" s="14">
        <v>43566</v>
      </c>
      <c r="B104" s="1">
        <v>9380164142</v>
      </c>
      <c r="C104" s="1" t="s">
        <v>29</v>
      </c>
      <c r="D104" s="1" t="s">
        <v>314</v>
      </c>
      <c r="E104" s="1" t="s">
        <v>26</v>
      </c>
      <c r="F104" s="1" t="s">
        <v>314</v>
      </c>
      <c r="G104" s="1">
        <v>13605356612</v>
      </c>
      <c r="H104" s="6"/>
      <c r="I104" s="1" t="s">
        <v>315</v>
      </c>
      <c r="J104" s="7">
        <v>2</v>
      </c>
      <c r="K104" s="7"/>
      <c r="L104" s="7">
        <v>2</v>
      </c>
      <c r="M104" s="7"/>
      <c r="N104" s="7"/>
      <c r="O104" s="7"/>
      <c r="P104" s="7"/>
      <c r="Q104" s="7"/>
      <c r="R104" s="7">
        <v>2</v>
      </c>
      <c r="S104" s="7"/>
      <c r="T104" s="7"/>
      <c r="AA104" s="1">
        <f t="shared" si="5"/>
        <v>6</v>
      </c>
      <c r="AB104" s="1" t="str">
        <f t="shared" si="6"/>
        <v>U1-2;U3-2;U9-2;</v>
      </c>
    </row>
    <row r="105" s="1" customFormat="1" hidden="1" spans="1:28">
      <c r="A105" s="14">
        <v>43566</v>
      </c>
      <c r="B105" s="1">
        <v>9591639777</v>
      </c>
      <c r="C105" s="1" t="s">
        <v>24</v>
      </c>
      <c r="D105" s="1" t="s">
        <v>182</v>
      </c>
      <c r="E105" s="1" t="s">
        <v>26</v>
      </c>
      <c r="F105" s="1" t="s">
        <v>182</v>
      </c>
      <c r="G105" s="1">
        <v>18851459259</v>
      </c>
      <c r="H105" s="6"/>
      <c r="I105" s="1" t="s">
        <v>307</v>
      </c>
      <c r="J105" s="7"/>
      <c r="K105" s="7"/>
      <c r="L105" s="7"/>
      <c r="M105" s="7"/>
      <c r="N105" s="7"/>
      <c r="O105" s="7"/>
      <c r="P105" s="7"/>
      <c r="Q105" s="7"/>
      <c r="R105" s="7"/>
      <c r="S105" s="7">
        <v>2</v>
      </c>
      <c r="T105" s="7"/>
      <c r="AA105" s="1">
        <f t="shared" si="5"/>
        <v>2</v>
      </c>
      <c r="AB105" s="1" t="str">
        <f t="shared" si="6"/>
        <v>U10-2;</v>
      </c>
    </row>
    <row r="106" s="1" customFormat="1" hidden="1" spans="1:28">
      <c r="A106" s="14">
        <v>43566</v>
      </c>
      <c r="B106" s="1">
        <v>2775266594</v>
      </c>
      <c r="C106" s="1" t="s">
        <v>24</v>
      </c>
      <c r="D106" s="1" t="s">
        <v>25</v>
      </c>
      <c r="E106" s="1" t="s">
        <v>26</v>
      </c>
      <c r="F106" s="1" t="s">
        <v>316</v>
      </c>
      <c r="G106" s="1">
        <v>15754056497</v>
      </c>
      <c r="H106" s="6"/>
      <c r="I106" s="1" t="s">
        <v>317</v>
      </c>
      <c r="J106" s="7"/>
      <c r="K106" s="7"/>
      <c r="L106" s="7">
        <v>1</v>
      </c>
      <c r="M106" s="7"/>
      <c r="N106" s="7"/>
      <c r="O106" s="7"/>
      <c r="P106" s="7"/>
      <c r="Q106" s="7"/>
      <c r="R106" s="7"/>
      <c r="S106" s="7"/>
      <c r="T106" s="7"/>
      <c r="AA106" s="1">
        <f t="shared" si="5"/>
        <v>1</v>
      </c>
      <c r="AB106" s="1" t="str">
        <f t="shared" si="6"/>
        <v>U3-1;</v>
      </c>
    </row>
    <row r="107" s="1" customFormat="1" hidden="1" spans="1:28">
      <c r="A107" s="14">
        <v>43566</v>
      </c>
      <c r="B107" s="1">
        <v>7646733812</v>
      </c>
      <c r="C107" s="1" t="s">
        <v>24</v>
      </c>
      <c r="D107" s="1" t="s">
        <v>318</v>
      </c>
      <c r="E107" s="1" t="s">
        <v>37</v>
      </c>
      <c r="F107" s="1" t="s">
        <v>319</v>
      </c>
      <c r="G107" s="1">
        <v>15560191916</v>
      </c>
      <c r="H107" s="26">
        <v>4.10727199304201e+17</v>
      </c>
      <c r="I107" s="1" t="s">
        <v>320</v>
      </c>
      <c r="J107" s="7"/>
      <c r="K107" s="7"/>
      <c r="L107" s="7"/>
      <c r="M107" s="7"/>
      <c r="N107" s="7"/>
      <c r="O107" s="7"/>
      <c r="P107" s="7"/>
      <c r="Q107" s="7"/>
      <c r="R107" s="7"/>
      <c r="S107" s="7"/>
      <c r="T107" s="7"/>
      <c r="V107" s="1" t="s">
        <v>321</v>
      </c>
      <c r="AA107" s="1">
        <f t="shared" si="5"/>
        <v>0</v>
      </c>
      <c r="AB107" s="1" t="str">
        <f t="shared" si="6"/>
        <v>2.2m*2m*7.5cm -1</v>
      </c>
    </row>
    <row r="108" s="1" customFormat="1" hidden="1" spans="1:28">
      <c r="A108" s="14">
        <v>43566</v>
      </c>
      <c r="B108" s="1">
        <v>2627381828</v>
      </c>
      <c r="C108" s="1" t="s">
        <v>24</v>
      </c>
      <c r="D108" s="1" t="s">
        <v>89</v>
      </c>
      <c r="E108" s="1" t="s">
        <v>26</v>
      </c>
      <c r="F108" s="1" t="s">
        <v>322</v>
      </c>
      <c r="G108" s="1">
        <v>13726619990</v>
      </c>
      <c r="H108" s="6"/>
      <c r="I108" s="1" t="s">
        <v>323</v>
      </c>
      <c r="J108" s="7">
        <v>1</v>
      </c>
      <c r="K108" s="7"/>
      <c r="L108" s="7"/>
      <c r="M108" s="7"/>
      <c r="N108" s="7"/>
      <c r="O108" s="7"/>
      <c r="P108" s="7"/>
      <c r="Q108" s="7"/>
      <c r="R108" s="7"/>
      <c r="S108" s="7"/>
      <c r="T108" s="7"/>
      <c r="AA108" s="1">
        <f t="shared" si="5"/>
        <v>1</v>
      </c>
      <c r="AB108" s="1" t="str">
        <f t="shared" si="6"/>
        <v>U1-1;</v>
      </c>
    </row>
    <row r="109" s="1" customFormat="1" hidden="1" spans="1:28">
      <c r="A109" s="14">
        <v>43566</v>
      </c>
      <c r="B109" s="1">
        <v>4012534390</v>
      </c>
      <c r="C109" s="1" t="s">
        <v>24</v>
      </c>
      <c r="D109" s="1" t="s">
        <v>288</v>
      </c>
      <c r="E109" s="1" t="s">
        <v>26</v>
      </c>
      <c r="F109" s="1" t="s">
        <v>324</v>
      </c>
      <c r="G109" s="1">
        <v>18504231761</v>
      </c>
      <c r="H109" s="6"/>
      <c r="I109" s="1" t="s">
        <v>325</v>
      </c>
      <c r="J109" s="7"/>
      <c r="K109" s="7"/>
      <c r="L109" s="7"/>
      <c r="M109" s="7"/>
      <c r="N109" s="7"/>
      <c r="O109" s="7"/>
      <c r="P109" s="7"/>
      <c r="Q109" s="7"/>
      <c r="R109" s="7">
        <v>1</v>
      </c>
      <c r="S109" s="7"/>
      <c r="T109" s="7"/>
      <c r="AA109" s="1">
        <f t="shared" si="5"/>
        <v>1</v>
      </c>
      <c r="AB109" s="1" t="str">
        <f t="shared" si="6"/>
        <v>U9-1;</v>
      </c>
    </row>
    <row r="110" s="1" customFormat="1" hidden="1" spans="1:28">
      <c r="A110" s="14">
        <v>43566</v>
      </c>
      <c r="B110" s="1">
        <v>6655989275</v>
      </c>
      <c r="C110" s="1" t="s">
        <v>53</v>
      </c>
      <c r="D110" s="1" t="s">
        <v>54</v>
      </c>
      <c r="E110" s="1" t="s">
        <v>26</v>
      </c>
      <c r="F110" s="1" t="s">
        <v>326</v>
      </c>
      <c r="G110" s="1">
        <v>13970767310</v>
      </c>
      <c r="H110" s="6"/>
      <c r="I110" s="1" t="s">
        <v>327</v>
      </c>
      <c r="J110" s="7"/>
      <c r="K110" s="7">
        <v>2</v>
      </c>
      <c r="L110" s="7"/>
      <c r="M110" s="7"/>
      <c r="N110" s="7"/>
      <c r="O110" s="7"/>
      <c r="P110" s="7"/>
      <c r="Q110" s="7"/>
      <c r="R110" s="7"/>
      <c r="S110" s="7"/>
      <c r="T110" s="7"/>
      <c r="AA110" s="1">
        <f t="shared" si="5"/>
        <v>2</v>
      </c>
      <c r="AB110" s="1" t="str">
        <f t="shared" si="6"/>
        <v>U2-2;</v>
      </c>
    </row>
    <row r="111" s="1" customFormat="1" hidden="1" spans="1:28">
      <c r="A111" s="14">
        <v>43566</v>
      </c>
      <c r="C111" s="1" t="s">
        <v>42</v>
      </c>
      <c r="D111" s="1" t="s">
        <v>203</v>
      </c>
      <c r="E111" s="1" t="s">
        <v>26</v>
      </c>
      <c r="F111" s="1" t="s">
        <v>203</v>
      </c>
      <c r="G111" s="1">
        <v>15989866517</v>
      </c>
      <c r="H111" s="6"/>
      <c r="I111" s="1" t="s">
        <v>328</v>
      </c>
      <c r="J111" s="7"/>
      <c r="K111" s="7"/>
      <c r="L111" s="7"/>
      <c r="M111" s="7"/>
      <c r="N111" s="7"/>
      <c r="O111" s="7"/>
      <c r="P111" s="7"/>
      <c r="Q111" s="7"/>
      <c r="R111" s="7"/>
      <c r="S111" s="7"/>
      <c r="T111" s="7"/>
      <c r="AA111" s="1">
        <f t="shared" si="5"/>
        <v>0</v>
      </c>
      <c r="AB111" s="1" t="str">
        <f t="shared" si="6"/>
        <v/>
      </c>
    </row>
    <row r="112" s="1" customFormat="1" hidden="1" spans="1:28">
      <c r="A112" s="14">
        <v>43566</v>
      </c>
      <c r="B112" s="1">
        <v>7282479012</v>
      </c>
      <c r="C112" s="1" t="s">
        <v>24</v>
      </c>
      <c r="D112" s="1" t="s">
        <v>329</v>
      </c>
      <c r="E112" s="1" t="s">
        <v>26</v>
      </c>
      <c r="F112" s="1" t="s">
        <v>329</v>
      </c>
      <c r="G112" s="1">
        <v>13863925900</v>
      </c>
      <c r="H112" s="6"/>
      <c r="I112" s="1" t="s">
        <v>330</v>
      </c>
      <c r="J112" s="7">
        <v>15</v>
      </c>
      <c r="K112" s="7">
        <v>15</v>
      </c>
      <c r="L112" s="7"/>
      <c r="M112" s="7"/>
      <c r="N112" s="7"/>
      <c r="O112" s="7"/>
      <c r="P112" s="7"/>
      <c r="Q112" s="7">
        <v>2</v>
      </c>
      <c r="R112" s="7"/>
      <c r="S112" s="7">
        <v>2</v>
      </c>
      <c r="T112" s="7"/>
      <c r="AA112" s="1">
        <f t="shared" si="5"/>
        <v>34</v>
      </c>
      <c r="AB112" s="1" t="str">
        <f t="shared" si="6"/>
        <v>U1-15;U2-15;U8-2;U10-2;</v>
      </c>
    </row>
    <row r="113" s="1" customFormat="1" hidden="1" spans="1:28">
      <c r="A113" s="14">
        <v>43566</v>
      </c>
      <c r="B113" s="1">
        <v>3072884384</v>
      </c>
      <c r="C113" s="1" t="s">
        <v>42</v>
      </c>
      <c r="D113" s="1" t="s">
        <v>331</v>
      </c>
      <c r="E113" s="1" t="s">
        <v>26</v>
      </c>
      <c r="F113" s="1" t="s">
        <v>332</v>
      </c>
      <c r="G113" s="1">
        <v>13845075439</v>
      </c>
      <c r="H113" s="6"/>
      <c r="I113" s="1" t="s">
        <v>333</v>
      </c>
      <c r="J113" s="7"/>
      <c r="K113" s="7">
        <v>1</v>
      </c>
      <c r="L113" s="7">
        <v>1</v>
      </c>
      <c r="M113" s="7"/>
      <c r="N113" s="7"/>
      <c r="O113" s="7"/>
      <c r="P113" s="7"/>
      <c r="Q113" s="7"/>
      <c r="R113" s="7"/>
      <c r="S113" s="7"/>
      <c r="T113" s="7"/>
      <c r="AA113" s="1">
        <f t="shared" si="5"/>
        <v>2</v>
      </c>
      <c r="AB113" s="1" t="str">
        <f t="shared" si="6"/>
        <v>U2-1;U3-1;</v>
      </c>
    </row>
    <row r="114" s="1" customFormat="1" hidden="1" spans="1:28">
      <c r="A114" s="14">
        <v>43567</v>
      </c>
      <c r="B114" s="1">
        <v>7553976470</v>
      </c>
      <c r="C114" s="1" t="s">
        <v>24</v>
      </c>
      <c r="D114" s="1" t="s">
        <v>334</v>
      </c>
      <c r="E114" s="1" t="s">
        <v>26</v>
      </c>
      <c r="F114" s="1" t="s">
        <v>334</v>
      </c>
      <c r="G114" s="1">
        <v>13707545003</v>
      </c>
      <c r="H114" s="6"/>
      <c r="I114" s="1" t="s">
        <v>335</v>
      </c>
      <c r="J114" s="7">
        <v>3</v>
      </c>
      <c r="K114" s="7">
        <v>3</v>
      </c>
      <c r="L114" s="7"/>
      <c r="M114" s="7"/>
      <c r="N114" s="7"/>
      <c r="O114" s="7"/>
      <c r="P114" s="7"/>
      <c r="Q114" s="7"/>
      <c r="R114" s="7">
        <v>6</v>
      </c>
      <c r="S114" s="7"/>
      <c r="T114" s="7"/>
      <c r="AA114" s="1">
        <f t="shared" si="5"/>
        <v>12</v>
      </c>
      <c r="AB114" s="1" t="str">
        <f t="shared" ref="AB114:AB154" si="7">IF(J114&gt;0,"U1-"&amp;J114&amp;";","")&amp;IF(K114&gt;0,"U2-"&amp;K114&amp;";","")&amp;IF(L114&gt;0,"U3-"&amp;L114&amp;";","")&amp;IF(M114&gt;0,"U4-"&amp;M114&amp;";","")&amp;IF(N114&gt;0,"U6-"&amp;N114&amp;";","")&amp;IF(P114&gt;0,"U7-"&amp;P114&amp;";","")&amp;IF(Q114&gt;0,"U8-"&amp;Q114&amp;";","")&amp;IF(R114&gt;0,"U9-"&amp;R114&amp;";","")&amp;IF(S114&gt;0,"U10-"&amp;S114&amp;";","")&amp;V114</f>
        <v>U1-3;U2-3;U9-6;</v>
      </c>
    </row>
    <row r="115" s="1" customFormat="1" hidden="1" spans="1:28">
      <c r="A115" s="14">
        <v>43567</v>
      </c>
      <c r="B115" s="1">
        <v>7051383798</v>
      </c>
      <c r="C115" s="1" t="s">
        <v>24</v>
      </c>
      <c r="D115" s="1" t="s">
        <v>334</v>
      </c>
      <c r="E115" s="1" t="s">
        <v>26</v>
      </c>
      <c r="F115" s="1" t="s">
        <v>336</v>
      </c>
      <c r="G115" s="1">
        <v>13632369030</v>
      </c>
      <c r="H115" s="6"/>
      <c r="I115" s="1" t="s">
        <v>337</v>
      </c>
      <c r="J115" s="7">
        <v>10</v>
      </c>
      <c r="K115" s="7"/>
      <c r="L115" s="7"/>
      <c r="M115" s="7"/>
      <c r="N115" s="7"/>
      <c r="O115" s="7"/>
      <c r="P115" s="7"/>
      <c r="Q115" s="7"/>
      <c r="R115" s="7"/>
      <c r="S115" s="7"/>
      <c r="T115" s="7"/>
      <c r="AA115" s="1">
        <f t="shared" si="5"/>
        <v>10</v>
      </c>
      <c r="AB115" s="1" t="str">
        <f t="shared" si="7"/>
        <v>U1-10;</v>
      </c>
    </row>
    <row r="116" s="1" customFormat="1" hidden="1" spans="1:28">
      <c r="A116" s="14">
        <v>43567</v>
      </c>
      <c r="B116" s="1">
        <v>5872243640</v>
      </c>
      <c r="C116" s="1" t="s">
        <v>63</v>
      </c>
      <c r="D116" s="1" t="s">
        <v>264</v>
      </c>
      <c r="E116" s="1" t="s">
        <v>26</v>
      </c>
      <c r="F116" s="1" t="s">
        <v>338</v>
      </c>
      <c r="G116" s="1">
        <v>18857092661</v>
      </c>
      <c r="H116" s="6"/>
      <c r="I116" s="1" t="s">
        <v>339</v>
      </c>
      <c r="J116" s="7"/>
      <c r="K116" s="7"/>
      <c r="L116" s="7"/>
      <c r="M116" s="7"/>
      <c r="N116" s="7"/>
      <c r="O116" s="7"/>
      <c r="P116" s="7"/>
      <c r="Q116" s="7"/>
      <c r="R116" s="7"/>
      <c r="S116" s="7"/>
      <c r="T116" s="7"/>
      <c r="V116" s="1" t="s">
        <v>262</v>
      </c>
      <c r="AA116" s="1">
        <f t="shared" si="5"/>
        <v>0</v>
      </c>
      <c r="AB116" s="1" t="str">
        <f t="shared" si="7"/>
        <v>UK5-1</v>
      </c>
    </row>
    <row r="117" s="1" customFormat="1" hidden="1" spans="1:28">
      <c r="A117" s="14">
        <v>43567</v>
      </c>
      <c r="B117" s="1">
        <v>6712352494</v>
      </c>
      <c r="C117" s="1" t="s">
        <v>63</v>
      </c>
      <c r="D117" s="1" t="s">
        <v>264</v>
      </c>
      <c r="E117" s="1" t="s">
        <v>26</v>
      </c>
      <c r="F117" s="1" t="s">
        <v>338</v>
      </c>
      <c r="G117" s="1">
        <v>18857092661</v>
      </c>
      <c r="H117" s="6"/>
      <c r="I117" s="1" t="s">
        <v>339</v>
      </c>
      <c r="J117" s="7">
        <v>1</v>
      </c>
      <c r="K117" s="7">
        <v>1</v>
      </c>
      <c r="L117" s="7"/>
      <c r="M117" s="7"/>
      <c r="N117" s="7"/>
      <c r="O117" s="7"/>
      <c r="P117" s="7"/>
      <c r="Q117" s="7"/>
      <c r="R117" s="7"/>
      <c r="S117" s="7"/>
      <c r="T117" s="7"/>
      <c r="AA117" s="1">
        <f t="shared" si="5"/>
        <v>2</v>
      </c>
      <c r="AB117" s="1" t="str">
        <f t="shared" si="7"/>
        <v>U1-1;U2-1;</v>
      </c>
    </row>
    <row r="118" s="1" customFormat="1" hidden="1" spans="1:28">
      <c r="A118" s="14">
        <v>43567</v>
      </c>
      <c r="B118" s="1">
        <v>4744866621</v>
      </c>
      <c r="C118" s="1" t="s">
        <v>24</v>
      </c>
      <c r="D118" s="1" t="s">
        <v>340</v>
      </c>
      <c r="E118" s="1" t="s">
        <v>26</v>
      </c>
      <c r="F118" s="1" t="s">
        <v>341</v>
      </c>
      <c r="G118" s="1">
        <v>15824472588</v>
      </c>
      <c r="H118" s="6"/>
      <c r="I118" s="1" t="s">
        <v>342</v>
      </c>
      <c r="J118" s="7"/>
      <c r="K118" s="7"/>
      <c r="L118" s="7"/>
      <c r="M118" s="7"/>
      <c r="N118" s="7">
        <v>1</v>
      </c>
      <c r="O118" s="7"/>
      <c r="P118" s="7"/>
      <c r="Q118" s="7"/>
      <c r="R118" s="7">
        <v>1</v>
      </c>
      <c r="S118" s="7"/>
      <c r="T118" s="7"/>
      <c r="AA118" s="1">
        <f t="shared" si="5"/>
        <v>2</v>
      </c>
      <c r="AB118" s="1" t="str">
        <f t="shared" si="7"/>
        <v>U6-1;U9-1;</v>
      </c>
    </row>
    <row r="119" s="1" customFormat="1" hidden="1" spans="1:28">
      <c r="A119" s="14">
        <v>43567</v>
      </c>
      <c r="B119" s="1">
        <v>6196774038</v>
      </c>
      <c r="C119" s="1" t="s">
        <v>63</v>
      </c>
      <c r="D119" s="1" t="s">
        <v>228</v>
      </c>
      <c r="E119" s="1" t="s">
        <v>26</v>
      </c>
      <c r="F119" s="1" t="s">
        <v>343</v>
      </c>
      <c r="G119" s="1">
        <v>19919871250</v>
      </c>
      <c r="H119" s="6"/>
      <c r="I119" s="1" t="s">
        <v>344</v>
      </c>
      <c r="J119" s="7"/>
      <c r="K119" s="7"/>
      <c r="L119" s="7"/>
      <c r="M119" s="7"/>
      <c r="N119" s="7"/>
      <c r="O119" s="7"/>
      <c r="P119" s="7"/>
      <c r="Q119" s="7"/>
      <c r="R119" s="7"/>
      <c r="S119" s="7"/>
      <c r="T119" s="7"/>
      <c r="V119" s="1" t="s">
        <v>345</v>
      </c>
      <c r="AA119" s="1">
        <f t="shared" si="5"/>
        <v>0</v>
      </c>
      <c r="AB119" s="1" t="str">
        <f t="shared" si="7"/>
        <v>1.9m*0.95m*10cm -1</v>
      </c>
    </row>
    <row r="120" s="1" customFormat="1" hidden="1" spans="1:28">
      <c r="A120" s="14">
        <v>43567</v>
      </c>
      <c r="B120" s="1">
        <v>1910232516</v>
      </c>
      <c r="C120" s="1" t="s">
        <v>24</v>
      </c>
      <c r="D120" s="1" t="s">
        <v>60</v>
      </c>
      <c r="E120" s="1" t="s">
        <v>26</v>
      </c>
      <c r="F120" s="1" t="s">
        <v>60</v>
      </c>
      <c r="G120" s="1">
        <v>13599991255</v>
      </c>
      <c r="H120" s="6"/>
      <c r="I120" s="1" t="s">
        <v>165</v>
      </c>
      <c r="J120" s="7">
        <v>2</v>
      </c>
      <c r="K120" s="7">
        <v>2</v>
      </c>
      <c r="L120" s="7"/>
      <c r="M120" s="7"/>
      <c r="N120" s="7"/>
      <c r="O120" s="7"/>
      <c r="P120" s="7"/>
      <c r="Q120" s="7"/>
      <c r="R120" s="7">
        <v>2</v>
      </c>
      <c r="S120" s="7"/>
      <c r="T120" s="7"/>
      <c r="AA120" s="1">
        <f t="shared" si="5"/>
        <v>6</v>
      </c>
      <c r="AB120" s="1" t="str">
        <f t="shared" si="7"/>
        <v>U1-2;U2-2;U9-2;</v>
      </c>
    </row>
    <row r="121" s="1" customFormat="1" hidden="1" spans="1:28">
      <c r="A121" s="14">
        <v>43567</v>
      </c>
      <c r="B121" s="1">
        <v>7993441331</v>
      </c>
      <c r="C121" s="1" t="s">
        <v>24</v>
      </c>
      <c r="D121" s="1" t="s">
        <v>60</v>
      </c>
      <c r="E121" s="1" t="s">
        <v>26</v>
      </c>
      <c r="F121" s="27" t="s">
        <v>346</v>
      </c>
      <c r="G121" s="1">
        <v>13861367431</v>
      </c>
      <c r="H121" s="6"/>
      <c r="I121" s="27" t="s">
        <v>347</v>
      </c>
      <c r="J121" s="7"/>
      <c r="K121" s="7">
        <v>1</v>
      </c>
      <c r="L121" s="7"/>
      <c r="M121" s="7"/>
      <c r="N121" s="7"/>
      <c r="O121" s="7"/>
      <c r="P121" s="7"/>
      <c r="Q121" s="7"/>
      <c r="R121" s="7"/>
      <c r="S121" s="7"/>
      <c r="T121" s="7"/>
      <c r="AA121" s="1">
        <f t="shared" si="5"/>
        <v>1</v>
      </c>
      <c r="AB121" s="1" t="str">
        <f t="shared" si="7"/>
        <v>U2-1;</v>
      </c>
    </row>
    <row r="122" s="1" customFormat="1" hidden="1" spans="1:28">
      <c r="A122" s="14">
        <v>43567</v>
      </c>
      <c r="B122" s="1">
        <v>6351110344</v>
      </c>
      <c r="C122" s="1" t="s">
        <v>24</v>
      </c>
      <c r="D122" s="1" t="s">
        <v>25</v>
      </c>
      <c r="E122" s="1" t="s">
        <v>26</v>
      </c>
      <c r="F122" s="1" t="s">
        <v>25</v>
      </c>
      <c r="G122" s="1">
        <v>18601239906</v>
      </c>
      <c r="H122" s="6"/>
      <c r="I122" s="1" t="s">
        <v>220</v>
      </c>
      <c r="J122" s="7">
        <v>2</v>
      </c>
      <c r="K122" s="7">
        <v>2</v>
      </c>
      <c r="L122" s="7">
        <v>1</v>
      </c>
      <c r="M122" s="7">
        <v>1</v>
      </c>
      <c r="N122" s="7"/>
      <c r="O122" s="7"/>
      <c r="P122" s="7">
        <v>1</v>
      </c>
      <c r="Q122" s="7">
        <v>1</v>
      </c>
      <c r="R122" s="7">
        <v>1</v>
      </c>
      <c r="S122" s="7">
        <v>1</v>
      </c>
      <c r="T122" s="7"/>
      <c r="AA122" s="1">
        <f t="shared" si="5"/>
        <v>10</v>
      </c>
      <c r="AB122" s="1" t="str">
        <f t="shared" si="7"/>
        <v>U1-2;U2-2;U3-1;U4-1;U7-1;U8-1;U9-1;U10-1;</v>
      </c>
    </row>
    <row r="123" s="1" customFormat="1" hidden="1" spans="1:28">
      <c r="A123" s="14">
        <v>43567</v>
      </c>
      <c r="B123" s="1">
        <v>7550394187</v>
      </c>
      <c r="C123" s="1" t="s">
        <v>63</v>
      </c>
      <c r="D123" s="1" t="s">
        <v>228</v>
      </c>
      <c r="E123" s="1" t="s">
        <v>26</v>
      </c>
      <c r="F123" s="1" t="s">
        <v>348</v>
      </c>
      <c r="G123" s="1">
        <v>15041139822</v>
      </c>
      <c r="H123" s="6"/>
      <c r="I123" s="1" t="s">
        <v>349</v>
      </c>
      <c r="J123" s="7"/>
      <c r="K123" s="7"/>
      <c r="L123" s="7"/>
      <c r="M123" s="7"/>
      <c r="N123" s="7"/>
      <c r="O123" s="7"/>
      <c r="P123" s="7"/>
      <c r="Q123" s="7">
        <v>1</v>
      </c>
      <c r="R123" s="7"/>
      <c r="S123" s="7"/>
      <c r="T123" s="7"/>
      <c r="AA123" s="1">
        <f t="shared" si="5"/>
        <v>1</v>
      </c>
      <c r="AB123" s="1" t="str">
        <f t="shared" si="7"/>
        <v>U8-1;</v>
      </c>
    </row>
    <row r="124" s="1" customFormat="1" hidden="1" spans="1:28">
      <c r="A124" s="14">
        <v>43567</v>
      </c>
      <c r="B124" s="1">
        <v>5230057315</v>
      </c>
      <c r="C124" s="1" t="s">
        <v>63</v>
      </c>
      <c r="D124" s="1" t="s">
        <v>77</v>
      </c>
      <c r="E124" s="1" t="s">
        <v>37</v>
      </c>
      <c r="F124" s="1" t="s">
        <v>350</v>
      </c>
      <c r="G124" s="1">
        <v>13724989834</v>
      </c>
      <c r="H124" s="6"/>
      <c r="I124" s="1" t="s">
        <v>351</v>
      </c>
      <c r="J124" s="7"/>
      <c r="K124" s="7"/>
      <c r="L124" s="7"/>
      <c r="M124" s="7"/>
      <c r="N124" s="7"/>
      <c r="O124" s="7"/>
      <c r="P124" s="7"/>
      <c r="Q124" s="7"/>
      <c r="R124" s="7"/>
      <c r="S124" s="7"/>
      <c r="T124" s="7"/>
      <c r="V124" s="1" t="s">
        <v>352</v>
      </c>
      <c r="AA124" s="1">
        <f t="shared" si="5"/>
        <v>0</v>
      </c>
      <c r="AB124" s="1" t="str">
        <f t="shared" si="7"/>
        <v>us10-1</v>
      </c>
    </row>
    <row r="125" s="1" customFormat="1" hidden="1" spans="1:28">
      <c r="A125" s="14">
        <v>43567</v>
      </c>
      <c r="B125" s="1">
        <v>8866697705</v>
      </c>
      <c r="C125" s="1" t="s">
        <v>63</v>
      </c>
      <c r="D125" s="1" t="s">
        <v>77</v>
      </c>
      <c r="E125" s="1" t="s">
        <v>37</v>
      </c>
      <c r="F125" s="1" t="s">
        <v>350</v>
      </c>
      <c r="G125" s="1">
        <v>13724989834</v>
      </c>
      <c r="H125" s="6"/>
      <c r="I125" s="1" t="s">
        <v>351</v>
      </c>
      <c r="J125" s="7"/>
      <c r="K125" s="7">
        <v>1</v>
      </c>
      <c r="L125" s="7">
        <v>1</v>
      </c>
      <c r="M125" s="7"/>
      <c r="N125" s="7"/>
      <c r="O125" s="7"/>
      <c r="P125" s="7"/>
      <c r="Q125" s="7"/>
      <c r="R125" s="7"/>
      <c r="S125" s="7"/>
      <c r="T125" s="7"/>
      <c r="AA125" s="1">
        <f t="shared" si="5"/>
        <v>2</v>
      </c>
      <c r="AB125" s="1" t="str">
        <f t="shared" si="7"/>
        <v>U2-1;U3-1;</v>
      </c>
    </row>
    <row r="126" s="1" customFormat="1" hidden="1" spans="1:28">
      <c r="A126" s="14">
        <v>43567</v>
      </c>
      <c r="B126" s="1">
        <v>1320826244</v>
      </c>
      <c r="C126" s="1" t="s">
        <v>24</v>
      </c>
      <c r="D126" s="1" t="s">
        <v>353</v>
      </c>
      <c r="E126" s="1" t="s">
        <v>26</v>
      </c>
      <c r="F126" s="1" t="s">
        <v>354</v>
      </c>
      <c r="G126" s="1">
        <v>13887509992</v>
      </c>
      <c r="H126" s="6"/>
      <c r="I126" s="1" t="s">
        <v>355</v>
      </c>
      <c r="J126" s="7"/>
      <c r="K126" s="7"/>
      <c r="L126" s="7"/>
      <c r="M126" s="7"/>
      <c r="N126" s="7"/>
      <c r="O126" s="7"/>
      <c r="P126" s="7"/>
      <c r="Q126" s="7"/>
      <c r="R126" s="7"/>
      <c r="S126" s="7"/>
      <c r="T126" s="7"/>
      <c r="V126" s="1" t="s">
        <v>279</v>
      </c>
      <c r="AA126" s="1">
        <f t="shared" si="5"/>
        <v>0</v>
      </c>
      <c r="AB126" s="1" t="str">
        <f t="shared" si="7"/>
        <v>UK10-1</v>
      </c>
    </row>
    <row r="127" s="1" customFormat="1" hidden="1" spans="1:28">
      <c r="A127" s="14">
        <v>43567</v>
      </c>
      <c r="B127" s="1">
        <v>8534671745</v>
      </c>
      <c r="C127" s="1" t="s">
        <v>24</v>
      </c>
      <c r="D127" s="1" t="s">
        <v>353</v>
      </c>
      <c r="E127" s="1" t="s">
        <v>26</v>
      </c>
      <c r="F127" s="1" t="s">
        <v>356</v>
      </c>
      <c r="G127" s="1">
        <v>13887509493</v>
      </c>
      <c r="H127" s="6"/>
      <c r="I127" s="1" t="s">
        <v>357</v>
      </c>
      <c r="J127" s="7">
        <v>2</v>
      </c>
      <c r="K127" s="7">
        <v>2</v>
      </c>
      <c r="L127" s="7"/>
      <c r="M127" s="7"/>
      <c r="N127" s="7"/>
      <c r="O127" s="7"/>
      <c r="P127" s="7"/>
      <c r="Q127" s="7">
        <v>3</v>
      </c>
      <c r="R127" s="7">
        <v>3</v>
      </c>
      <c r="S127" s="7">
        <v>1</v>
      </c>
      <c r="T127" s="7"/>
      <c r="AA127" s="1">
        <f t="shared" si="5"/>
        <v>11</v>
      </c>
      <c r="AB127" s="1" t="str">
        <f t="shared" si="7"/>
        <v>U1-2;U2-2;U8-3;U9-3;U10-1;</v>
      </c>
    </row>
    <row r="128" s="1" customFormat="1" hidden="1" spans="1:28">
      <c r="A128" s="14">
        <v>43567</v>
      </c>
      <c r="B128" s="1">
        <v>9612768646</v>
      </c>
      <c r="C128" s="1" t="s">
        <v>24</v>
      </c>
      <c r="D128" s="1" t="s">
        <v>353</v>
      </c>
      <c r="E128" s="1" t="s">
        <v>26</v>
      </c>
      <c r="F128" s="1" t="s">
        <v>356</v>
      </c>
      <c r="G128" s="1">
        <v>13887509493</v>
      </c>
      <c r="H128" s="6"/>
      <c r="I128" s="1" t="s">
        <v>357</v>
      </c>
      <c r="J128" s="7"/>
      <c r="K128" s="7">
        <v>1</v>
      </c>
      <c r="L128" s="7"/>
      <c r="M128" s="7"/>
      <c r="N128" s="7"/>
      <c r="O128" s="7"/>
      <c r="P128" s="7"/>
      <c r="Q128" s="7"/>
      <c r="R128" s="7"/>
      <c r="S128" s="7"/>
      <c r="T128" s="7"/>
      <c r="AA128" s="1">
        <f t="shared" si="5"/>
        <v>1</v>
      </c>
      <c r="AB128" s="1" t="str">
        <f t="shared" si="7"/>
        <v>U2-1;</v>
      </c>
    </row>
    <row r="129" s="1" customFormat="1" hidden="1" spans="1:28">
      <c r="A129" s="14">
        <v>43567</v>
      </c>
      <c r="B129" s="1">
        <v>1870477775</v>
      </c>
      <c r="C129" s="1" t="s">
        <v>24</v>
      </c>
      <c r="D129" s="1" t="s">
        <v>353</v>
      </c>
      <c r="E129" s="1" t="s">
        <v>26</v>
      </c>
      <c r="F129" s="1" t="s">
        <v>353</v>
      </c>
      <c r="G129" s="1">
        <v>15087725235</v>
      </c>
      <c r="H129" s="6"/>
      <c r="I129" s="1" t="s">
        <v>358</v>
      </c>
      <c r="J129" s="7"/>
      <c r="K129" s="7">
        <v>1</v>
      </c>
      <c r="L129" s="7"/>
      <c r="M129" s="7"/>
      <c r="N129" s="7"/>
      <c r="O129" s="7"/>
      <c r="P129" s="7"/>
      <c r="Q129" s="7"/>
      <c r="R129" s="7"/>
      <c r="S129" s="7"/>
      <c r="T129" s="7"/>
      <c r="AA129" s="1">
        <f t="shared" si="5"/>
        <v>1</v>
      </c>
      <c r="AB129" s="1" t="str">
        <f t="shared" si="7"/>
        <v>U2-1;</v>
      </c>
    </row>
    <row r="130" s="1" customFormat="1" hidden="1" spans="1:28">
      <c r="A130" s="14">
        <v>43568</v>
      </c>
      <c r="B130" s="1">
        <v>5518057869</v>
      </c>
      <c r="C130" s="1" t="s">
        <v>63</v>
      </c>
      <c r="D130" s="1" t="s">
        <v>359</v>
      </c>
      <c r="E130" s="1" t="s">
        <v>26</v>
      </c>
      <c r="F130" s="1" t="s">
        <v>360</v>
      </c>
      <c r="G130" s="1">
        <v>15207962454</v>
      </c>
      <c r="H130" s="6"/>
      <c r="I130" s="1" t="s">
        <v>361</v>
      </c>
      <c r="J130" s="7">
        <v>1</v>
      </c>
      <c r="K130" s="7"/>
      <c r="L130" s="7"/>
      <c r="M130" s="7"/>
      <c r="N130" s="7"/>
      <c r="O130" s="7"/>
      <c r="P130" s="7"/>
      <c r="Q130" s="7"/>
      <c r="R130" s="7"/>
      <c r="S130" s="7"/>
      <c r="T130" s="7"/>
      <c r="AA130" s="1">
        <f t="shared" si="5"/>
        <v>1</v>
      </c>
      <c r="AB130" s="1" t="str">
        <f t="shared" si="7"/>
        <v>U1-1;</v>
      </c>
    </row>
    <row r="131" s="1" customFormat="1" hidden="1" spans="1:28">
      <c r="A131" s="14">
        <v>43568</v>
      </c>
      <c r="B131" s="1">
        <v>6253782426</v>
      </c>
      <c r="C131" s="1" t="s">
        <v>24</v>
      </c>
      <c r="D131" s="1" t="s">
        <v>362</v>
      </c>
      <c r="E131" s="1" t="s">
        <v>26</v>
      </c>
      <c r="F131" s="1" t="s">
        <v>363</v>
      </c>
      <c r="G131" s="1">
        <v>13704112003</v>
      </c>
      <c r="H131" s="6"/>
      <c r="I131" s="1" t="s">
        <v>364</v>
      </c>
      <c r="J131" s="7">
        <v>4</v>
      </c>
      <c r="K131" s="7"/>
      <c r="L131" s="7"/>
      <c r="M131" s="7"/>
      <c r="N131" s="7"/>
      <c r="O131" s="7"/>
      <c r="P131" s="7"/>
      <c r="Q131" s="7">
        <v>4</v>
      </c>
      <c r="R131" s="7"/>
      <c r="S131" s="7">
        <v>2</v>
      </c>
      <c r="T131" s="7"/>
      <c r="AA131" s="1">
        <f t="shared" ref="AA131:AA174" si="8">SUM(J131:S131)</f>
        <v>10</v>
      </c>
      <c r="AB131" s="1" t="str">
        <f t="shared" si="7"/>
        <v>U1-4;U8-4;U10-2;</v>
      </c>
    </row>
    <row r="132" s="1" customFormat="1" hidden="1" spans="1:28">
      <c r="A132" s="14">
        <v>43568</v>
      </c>
      <c r="B132" s="1">
        <v>2425488417</v>
      </c>
      <c r="C132" s="1" t="s">
        <v>24</v>
      </c>
      <c r="D132" s="1" t="s">
        <v>365</v>
      </c>
      <c r="E132" s="1" t="s">
        <v>26</v>
      </c>
      <c r="F132" s="1" t="s">
        <v>365</v>
      </c>
      <c r="G132" s="1">
        <v>13489063369</v>
      </c>
      <c r="H132" s="6"/>
      <c r="I132" s="1" t="s">
        <v>366</v>
      </c>
      <c r="J132" s="7">
        <v>5</v>
      </c>
      <c r="K132" s="7"/>
      <c r="L132" s="7"/>
      <c r="M132" s="7"/>
      <c r="N132" s="7">
        <v>2</v>
      </c>
      <c r="O132" s="7"/>
      <c r="P132" s="7">
        <v>1</v>
      </c>
      <c r="Q132" s="7"/>
      <c r="R132" s="7">
        <v>2</v>
      </c>
      <c r="S132" s="7"/>
      <c r="T132" s="7"/>
      <c r="AA132" s="1">
        <f t="shared" si="8"/>
        <v>10</v>
      </c>
      <c r="AB132" s="1" t="str">
        <f t="shared" si="7"/>
        <v>U1-5;U6-2;U7-1;U9-2;</v>
      </c>
    </row>
    <row r="133" s="1" customFormat="1" hidden="1" spans="1:28">
      <c r="A133" s="14">
        <v>43568</v>
      </c>
      <c r="B133" s="1">
        <v>8721391930</v>
      </c>
      <c r="C133" s="1" t="s">
        <v>63</v>
      </c>
      <c r="D133" s="1" t="s">
        <v>141</v>
      </c>
      <c r="E133" s="1" t="s">
        <v>26</v>
      </c>
      <c r="F133" s="1" t="s">
        <v>141</v>
      </c>
      <c r="G133" s="1">
        <v>13177777058</v>
      </c>
      <c r="H133" s="6"/>
      <c r="I133" s="1" t="s">
        <v>147</v>
      </c>
      <c r="J133" s="7">
        <v>3</v>
      </c>
      <c r="K133" s="7">
        <v>7</v>
      </c>
      <c r="L133" s="7"/>
      <c r="M133" s="7"/>
      <c r="N133" s="7"/>
      <c r="O133" s="7"/>
      <c r="P133" s="7"/>
      <c r="Q133" s="7"/>
      <c r="R133" s="7"/>
      <c r="S133" s="7"/>
      <c r="T133" s="7"/>
      <c r="AA133" s="1">
        <f t="shared" si="8"/>
        <v>10</v>
      </c>
      <c r="AB133" s="1" t="str">
        <f t="shared" si="7"/>
        <v>U1-3;U2-7;</v>
      </c>
    </row>
    <row r="134" s="1" customFormat="1" hidden="1" spans="1:28">
      <c r="A134" s="14">
        <v>43568</v>
      </c>
      <c r="B134" s="1">
        <v>4669556656</v>
      </c>
      <c r="C134" s="1" t="s">
        <v>42</v>
      </c>
      <c r="D134" s="1" t="s">
        <v>43</v>
      </c>
      <c r="E134" s="1" t="s">
        <v>26</v>
      </c>
      <c r="F134" s="1" t="s">
        <v>367</v>
      </c>
      <c r="G134" s="1">
        <v>13823297981</v>
      </c>
      <c r="H134" s="6"/>
      <c r="I134" s="1" t="s">
        <v>368</v>
      </c>
      <c r="J134" s="7">
        <v>1</v>
      </c>
      <c r="K134" s="7">
        <v>1</v>
      </c>
      <c r="L134" s="7"/>
      <c r="M134" s="7"/>
      <c r="N134" s="7"/>
      <c r="O134" s="7"/>
      <c r="P134" s="7"/>
      <c r="Q134" s="7"/>
      <c r="R134" s="7"/>
      <c r="S134" s="7"/>
      <c r="T134" s="7"/>
      <c r="AA134" s="1">
        <f t="shared" si="8"/>
        <v>2</v>
      </c>
      <c r="AB134" s="1" t="str">
        <f t="shared" si="7"/>
        <v>U1-1;U2-1;</v>
      </c>
    </row>
    <row r="135" s="1" customFormat="1" hidden="1" spans="1:28">
      <c r="A135" s="14">
        <v>43568</v>
      </c>
      <c r="B135" s="1">
        <v>4966181433</v>
      </c>
      <c r="C135" s="1" t="s">
        <v>24</v>
      </c>
      <c r="D135" s="1" t="s">
        <v>89</v>
      </c>
      <c r="E135" s="1" t="s">
        <v>26</v>
      </c>
      <c r="F135" s="1" t="s">
        <v>90</v>
      </c>
      <c r="G135" s="1">
        <v>13833511795</v>
      </c>
      <c r="H135" s="6"/>
      <c r="I135" s="1" t="s">
        <v>91</v>
      </c>
      <c r="J135" s="7">
        <v>1</v>
      </c>
      <c r="K135" s="7"/>
      <c r="L135" s="7"/>
      <c r="M135" s="7"/>
      <c r="N135" s="7"/>
      <c r="O135" s="7"/>
      <c r="P135" s="7"/>
      <c r="Q135" s="7"/>
      <c r="R135" s="7"/>
      <c r="S135" s="7"/>
      <c r="T135" s="7"/>
      <c r="AA135" s="1">
        <f t="shared" si="8"/>
        <v>1</v>
      </c>
      <c r="AB135" s="1" t="str">
        <f t="shared" si="7"/>
        <v>U1-1;</v>
      </c>
    </row>
    <row r="136" s="1" customFormat="1" hidden="1" spans="1:28">
      <c r="A136" s="14">
        <v>43570</v>
      </c>
      <c r="B136" s="1">
        <v>4549525128</v>
      </c>
      <c r="C136" s="1" t="s">
        <v>24</v>
      </c>
      <c r="D136" s="1" t="s">
        <v>369</v>
      </c>
      <c r="E136" s="1" t="s">
        <v>26</v>
      </c>
      <c r="F136" s="1" t="s">
        <v>370</v>
      </c>
      <c r="G136" s="1">
        <v>13853837300</v>
      </c>
      <c r="H136" s="6"/>
      <c r="I136" s="1" t="s">
        <v>371</v>
      </c>
      <c r="J136" s="7"/>
      <c r="K136" s="7"/>
      <c r="L136" s="7"/>
      <c r="M136" s="7"/>
      <c r="N136" s="7">
        <v>1</v>
      </c>
      <c r="O136" s="7"/>
      <c r="P136" s="7"/>
      <c r="Q136" s="7"/>
      <c r="R136" s="7"/>
      <c r="S136" s="7"/>
      <c r="T136" s="7"/>
      <c r="AA136" s="1">
        <f t="shared" si="8"/>
        <v>1</v>
      </c>
      <c r="AB136" s="1" t="str">
        <f t="shared" si="7"/>
        <v>U6-1;</v>
      </c>
    </row>
    <row r="137" s="1" customFormat="1" hidden="1" spans="1:28">
      <c r="A137" s="14">
        <v>43570</v>
      </c>
      <c r="B137" s="1">
        <v>3804184069</v>
      </c>
      <c r="C137" s="1" t="s">
        <v>42</v>
      </c>
      <c r="D137" s="1" t="s">
        <v>372</v>
      </c>
      <c r="E137" s="1" t="s">
        <v>26</v>
      </c>
      <c r="F137" s="1" t="s">
        <v>372</v>
      </c>
      <c r="G137" s="1">
        <v>18935930373</v>
      </c>
      <c r="H137" s="6"/>
      <c r="I137" s="1" t="s">
        <v>373</v>
      </c>
      <c r="J137" s="7"/>
      <c r="K137" s="7">
        <v>2</v>
      </c>
      <c r="L137" s="7"/>
      <c r="M137" s="7"/>
      <c r="N137" s="7"/>
      <c r="O137" s="7"/>
      <c r="P137" s="7"/>
      <c r="Q137" s="7"/>
      <c r="R137" s="7"/>
      <c r="S137" s="7"/>
      <c r="T137" s="7"/>
      <c r="AA137" s="1">
        <f t="shared" si="8"/>
        <v>2</v>
      </c>
      <c r="AB137" s="1" t="str">
        <f t="shared" si="7"/>
        <v>U2-2;</v>
      </c>
    </row>
    <row r="138" s="1" customFormat="1" hidden="1" spans="1:28">
      <c r="A138" s="14">
        <v>43570</v>
      </c>
      <c r="B138" s="1">
        <v>8600980828</v>
      </c>
      <c r="C138" s="1" t="s">
        <v>24</v>
      </c>
      <c r="D138" s="1" t="s">
        <v>112</v>
      </c>
      <c r="E138" s="1" t="s">
        <v>26</v>
      </c>
      <c r="F138" s="1" t="s">
        <v>374</v>
      </c>
      <c r="G138" s="1">
        <v>13720826093</v>
      </c>
      <c r="H138" s="6"/>
      <c r="I138" s="1" t="s">
        <v>375</v>
      </c>
      <c r="J138" s="7"/>
      <c r="K138" s="7">
        <v>2</v>
      </c>
      <c r="L138" s="7">
        <v>1</v>
      </c>
      <c r="M138" s="7">
        <v>1</v>
      </c>
      <c r="N138" s="7">
        <v>2</v>
      </c>
      <c r="O138" s="7"/>
      <c r="P138" s="7"/>
      <c r="Q138" s="7"/>
      <c r="R138" s="7">
        <v>4</v>
      </c>
      <c r="S138" s="7"/>
      <c r="T138" s="7"/>
      <c r="AA138" s="1">
        <f t="shared" si="8"/>
        <v>10</v>
      </c>
      <c r="AB138" s="1" t="str">
        <f t="shared" si="7"/>
        <v>U2-2;U3-1;U4-1;U6-2;U9-4;</v>
      </c>
    </row>
    <row r="139" s="1" customFormat="1" hidden="1" spans="1:28">
      <c r="A139" s="14">
        <v>43570</v>
      </c>
      <c r="B139" s="1">
        <v>3371005146</v>
      </c>
      <c r="C139" s="1" t="s">
        <v>29</v>
      </c>
      <c r="D139" s="1" t="s">
        <v>376</v>
      </c>
      <c r="E139" s="1" t="s">
        <v>26</v>
      </c>
      <c r="F139" s="1" t="s">
        <v>376</v>
      </c>
      <c r="G139" s="1">
        <v>18785617866</v>
      </c>
      <c r="H139" s="6"/>
      <c r="I139" s="1" t="s">
        <v>377</v>
      </c>
      <c r="J139" s="7">
        <v>1</v>
      </c>
      <c r="K139" s="7">
        <v>5</v>
      </c>
      <c r="L139" s="7">
        <v>1</v>
      </c>
      <c r="M139" s="7"/>
      <c r="N139" s="7"/>
      <c r="O139" s="7"/>
      <c r="P139" s="7"/>
      <c r="Q139" s="7"/>
      <c r="R139" s="7"/>
      <c r="S139" s="7"/>
      <c r="T139" s="7"/>
      <c r="AA139" s="1">
        <f t="shared" si="8"/>
        <v>7</v>
      </c>
      <c r="AB139" s="1" t="str">
        <f t="shared" si="7"/>
        <v>U1-1;U2-5;U3-1;</v>
      </c>
    </row>
    <row r="140" s="1" customFormat="1" hidden="1" spans="1:28">
      <c r="A140" s="14">
        <v>43570</v>
      </c>
      <c r="B140" s="1">
        <v>8952323986</v>
      </c>
      <c r="C140" s="1" t="s">
        <v>24</v>
      </c>
      <c r="D140" s="1" t="s">
        <v>365</v>
      </c>
      <c r="E140" s="1" t="s">
        <v>26</v>
      </c>
      <c r="F140" s="1" t="s">
        <v>365</v>
      </c>
      <c r="G140" s="1">
        <v>13489063369</v>
      </c>
      <c r="H140" s="6"/>
      <c r="I140" s="1" t="s">
        <v>378</v>
      </c>
      <c r="J140" s="7"/>
      <c r="K140" s="7"/>
      <c r="L140" s="7"/>
      <c r="M140" s="7"/>
      <c r="N140" s="7"/>
      <c r="O140" s="7"/>
      <c r="P140" s="7"/>
      <c r="Q140" s="7"/>
      <c r="R140" s="7">
        <v>2</v>
      </c>
      <c r="S140" s="7"/>
      <c r="T140" s="7"/>
      <c r="AA140" s="1">
        <f t="shared" si="8"/>
        <v>2</v>
      </c>
      <c r="AB140" s="1" t="str">
        <f t="shared" si="7"/>
        <v>U9-2;</v>
      </c>
    </row>
    <row r="141" s="1" customFormat="1" hidden="1" spans="1:28">
      <c r="A141" s="14">
        <v>43570</v>
      </c>
      <c r="B141" s="1">
        <v>7832841837</v>
      </c>
      <c r="C141" s="1" t="s">
        <v>24</v>
      </c>
      <c r="D141" s="1" t="s">
        <v>60</v>
      </c>
      <c r="E141" s="1" t="s">
        <v>26</v>
      </c>
      <c r="F141" s="1" t="s">
        <v>379</v>
      </c>
      <c r="G141" s="1">
        <v>18059995758</v>
      </c>
      <c r="H141" s="6"/>
      <c r="I141" s="1" t="s">
        <v>380</v>
      </c>
      <c r="J141" s="7"/>
      <c r="K141" s="7">
        <v>1</v>
      </c>
      <c r="L141" s="7"/>
      <c r="M141" s="7"/>
      <c r="N141" s="7"/>
      <c r="O141" s="7"/>
      <c r="P141" s="7"/>
      <c r="Q141" s="7"/>
      <c r="R141" s="7"/>
      <c r="S141" s="7"/>
      <c r="T141" s="7"/>
      <c r="AA141" s="1">
        <f t="shared" si="8"/>
        <v>1</v>
      </c>
      <c r="AB141" s="1" t="str">
        <f t="shared" si="7"/>
        <v>U2-1;</v>
      </c>
    </row>
    <row r="142" s="1" customFormat="1" hidden="1" spans="1:28">
      <c r="A142" s="14">
        <v>43570</v>
      </c>
      <c r="B142" s="1">
        <v>4601104020</v>
      </c>
      <c r="C142" s="1" t="s">
        <v>42</v>
      </c>
      <c r="D142" s="1" t="s">
        <v>381</v>
      </c>
      <c r="E142" s="1" t="s">
        <v>26</v>
      </c>
      <c r="F142" s="1" t="s">
        <v>381</v>
      </c>
      <c r="G142" s="1">
        <v>13952359816</v>
      </c>
      <c r="H142" s="6"/>
      <c r="I142" s="1" t="s">
        <v>382</v>
      </c>
      <c r="J142" s="7"/>
      <c r="K142" s="7">
        <v>7</v>
      </c>
      <c r="L142" s="7"/>
      <c r="M142" s="7"/>
      <c r="N142" s="7"/>
      <c r="O142" s="7"/>
      <c r="P142" s="7"/>
      <c r="Q142" s="7"/>
      <c r="R142" s="7"/>
      <c r="S142" s="7"/>
      <c r="T142" s="7"/>
      <c r="AA142" s="1">
        <f t="shared" si="8"/>
        <v>7</v>
      </c>
      <c r="AB142" s="1" t="str">
        <f t="shared" si="7"/>
        <v>U2-7;</v>
      </c>
    </row>
    <row r="143" ht="21" hidden="1" customHeight="1" spans="1:28">
      <c r="A143" s="14">
        <v>43571</v>
      </c>
      <c r="B143" s="1">
        <v>7279714923</v>
      </c>
      <c r="C143" s="1" t="s">
        <v>24</v>
      </c>
      <c r="D143" s="1" t="s">
        <v>25</v>
      </c>
      <c r="E143" s="1" t="s">
        <v>26</v>
      </c>
      <c r="F143" s="1" t="s">
        <v>383</v>
      </c>
      <c r="G143" s="1">
        <v>13801005328</v>
      </c>
      <c r="I143" s="1" t="s">
        <v>384</v>
      </c>
      <c r="K143" s="7">
        <v>2</v>
      </c>
      <c r="AA143" s="1">
        <f t="shared" si="8"/>
        <v>2</v>
      </c>
      <c r="AB143" s="1" t="str">
        <f t="shared" si="7"/>
        <v>U2-2;</v>
      </c>
    </row>
    <row r="144" hidden="1" spans="1:28">
      <c r="A144" s="14">
        <v>43571</v>
      </c>
      <c r="B144" s="1">
        <v>1502529857</v>
      </c>
      <c r="C144" s="1" t="s">
        <v>24</v>
      </c>
      <c r="D144" s="1" t="s">
        <v>353</v>
      </c>
      <c r="E144" s="1" t="s">
        <v>26</v>
      </c>
      <c r="F144" s="1" t="s">
        <v>385</v>
      </c>
      <c r="G144" s="1">
        <v>15394995062</v>
      </c>
      <c r="I144" s="1" t="s">
        <v>386</v>
      </c>
      <c r="R144" s="7">
        <v>1</v>
      </c>
      <c r="AA144" s="1">
        <f t="shared" si="8"/>
        <v>1</v>
      </c>
      <c r="AB144" s="1" t="str">
        <f t="shared" si="7"/>
        <v>U9-1;</v>
      </c>
    </row>
    <row r="145" hidden="1" spans="1:28">
      <c r="A145" s="14">
        <v>43571</v>
      </c>
      <c r="B145" s="1">
        <v>5482249547</v>
      </c>
      <c r="C145" s="1" t="s">
        <v>24</v>
      </c>
      <c r="D145" s="1" t="s">
        <v>25</v>
      </c>
      <c r="E145" s="1" t="s">
        <v>26</v>
      </c>
      <c r="F145" s="1" t="s">
        <v>387</v>
      </c>
      <c r="G145" s="1">
        <v>13804089031</v>
      </c>
      <c r="I145" s="1" t="s">
        <v>388</v>
      </c>
      <c r="K145" s="7">
        <v>1</v>
      </c>
      <c r="S145" s="7">
        <v>1</v>
      </c>
      <c r="AA145" s="1">
        <f t="shared" si="8"/>
        <v>2</v>
      </c>
      <c r="AB145" s="1" t="str">
        <f t="shared" si="7"/>
        <v>U2-1;U10-1;</v>
      </c>
    </row>
    <row r="146" hidden="1" spans="1:28">
      <c r="A146" s="14">
        <v>43571</v>
      </c>
      <c r="B146" s="1">
        <v>6859068743</v>
      </c>
      <c r="C146" s="1" t="s">
        <v>42</v>
      </c>
      <c r="D146" s="1" t="s">
        <v>381</v>
      </c>
      <c r="E146" s="1" t="s">
        <v>26</v>
      </c>
      <c r="F146" s="1" t="s">
        <v>381</v>
      </c>
      <c r="G146" s="1">
        <v>13952359816</v>
      </c>
      <c r="I146" s="1" t="s">
        <v>382</v>
      </c>
      <c r="R146" s="7">
        <v>3</v>
      </c>
      <c r="AA146" s="1">
        <f t="shared" si="8"/>
        <v>3</v>
      </c>
      <c r="AB146" s="1" t="str">
        <f t="shared" si="7"/>
        <v>U9-3;</v>
      </c>
    </row>
    <row r="147" hidden="1" spans="1:28">
      <c r="A147" s="14">
        <v>43571</v>
      </c>
      <c r="B147" s="1">
        <v>4015860934</v>
      </c>
      <c r="C147" s="1" t="s">
        <v>63</v>
      </c>
      <c r="D147" s="1" t="s">
        <v>228</v>
      </c>
      <c r="E147" s="1" t="s">
        <v>26</v>
      </c>
      <c r="F147" s="1" t="s">
        <v>389</v>
      </c>
      <c r="G147" s="1">
        <v>15947209615</v>
      </c>
      <c r="I147" s="1" t="s">
        <v>390</v>
      </c>
      <c r="J147" s="7">
        <v>1</v>
      </c>
      <c r="AA147" s="1">
        <f t="shared" si="8"/>
        <v>1</v>
      </c>
      <c r="AB147" s="1" t="str">
        <f t="shared" si="7"/>
        <v>U1-1;</v>
      </c>
    </row>
    <row r="148" hidden="1" spans="1:28">
      <c r="A148" s="14">
        <v>43571</v>
      </c>
      <c r="B148" s="1">
        <v>4992766475</v>
      </c>
      <c r="C148" s="1" t="s">
        <v>63</v>
      </c>
      <c r="D148" s="1" t="s">
        <v>179</v>
      </c>
      <c r="E148" s="1" t="s">
        <v>26</v>
      </c>
      <c r="F148" s="1" t="s">
        <v>391</v>
      </c>
      <c r="G148" s="1">
        <v>13543660929</v>
      </c>
      <c r="I148" s="1" t="s">
        <v>392</v>
      </c>
      <c r="J148" s="7">
        <v>1</v>
      </c>
      <c r="L148" s="7">
        <v>2</v>
      </c>
      <c r="R148" s="7">
        <v>1</v>
      </c>
      <c r="AA148" s="1">
        <f t="shared" si="8"/>
        <v>4</v>
      </c>
      <c r="AB148" s="1" t="str">
        <f t="shared" si="7"/>
        <v>U1-1;U3-2;U9-1;</v>
      </c>
    </row>
    <row r="149" hidden="1" spans="1:28">
      <c r="A149" s="14">
        <v>43571</v>
      </c>
      <c r="B149" s="1">
        <v>5738025845</v>
      </c>
      <c r="C149" s="5" t="s">
        <v>24</v>
      </c>
      <c r="D149" s="1" t="s">
        <v>60</v>
      </c>
      <c r="E149" s="1" t="s">
        <v>26</v>
      </c>
      <c r="F149" s="1" t="s">
        <v>393</v>
      </c>
      <c r="G149" s="1">
        <v>13977228265</v>
      </c>
      <c r="I149" s="1" t="s">
        <v>394</v>
      </c>
      <c r="L149" s="7">
        <v>1</v>
      </c>
      <c r="AA149" s="1">
        <f t="shared" si="8"/>
        <v>1</v>
      </c>
      <c r="AB149" s="1" t="str">
        <f t="shared" si="7"/>
        <v>U3-1;</v>
      </c>
    </row>
    <row r="150" hidden="1" spans="1:28">
      <c r="A150" s="14">
        <v>43571</v>
      </c>
      <c r="B150" s="1">
        <v>9389601533</v>
      </c>
      <c r="C150" s="1" t="s">
        <v>53</v>
      </c>
      <c r="D150" s="1" t="s">
        <v>54</v>
      </c>
      <c r="E150" s="1" t="s">
        <v>26</v>
      </c>
      <c r="F150" s="1" t="s">
        <v>395</v>
      </c>
      <c r="G150" s="1">
        <v>18903533066</v>
      </c>
      <c r="I150" s="1" t="s">
        <v>396</v>
      </c>
      <c r="K150" s="7">
        <v>2</v>
      </c>
      <c r="Q150" s="7">
        <v>1</v>
      </c>
      <c r="AA150" s="1">
        <f t="shared" si="8"/>
        <v>3</v>
      </c>
      <c r="AB150" s="1" t="str">
        <f t="shared" si="7"/>
        <v>U2-2;U8-1;</v>
      </c>
    </row>
    <row r="151" hidden="1" spans="1:28">
      <c r="A151" s="14">
        <v>43571</v>
      </c>
      <c r="B151" s="1">
        <v>2625906454</v>
      </c>
      <c r="C151" s="1" t="s">
        <v>53</v>
      </c>
      <c r="D151" s="1" t="s">
        <v>54</v>
      </c>
      <c r="E151" s="1" t="s">
        <v>26</v>
      </c>
      <c r="F151" s="1" t="s">
        <v>395</v>
      </c>
      <c r="G151" s="1">
        <v>18903533066</v>
      </c>
      <c r="I151" s="1" t="s">
        <v>396</v>
      </c>
      <c r="V151" s="1" t="s">
        <v>397</v>
      </c>
      <c r="AA151" s="1">
        <f t="shared" si="8"/>
        <v>0</v>
      </c>
      <c r="AB151" s="1" t="str">
        <f t="shared" si="7"/>
        <v>UK10 -1</v>
      </c>
    </row>
    <row r="152" hidden="1" spans="1:28">
      <c r="A152" s="14">
        <v>43572</v>
      </c>
      <c r="B152" s="1">
        <v>2249881587</v>
      </c>
      <c r="C152" s="1" t="s">
        <v>63</v>
      </c>
      <c r="D152" s="1" t="s">
        <v>93</v>
      </c>
      <c r="E152" s="1" t="s">
        <v>26</v>
      </c>
      <c r="F152" s="1" t="s">
        <v>398</v>
      </c>
      <c r="G152" s="1">
        <v>19939480255</v>
      </c>
      <c r="I152" s="1" t="s">
        <v>399</v>
      </c>
      <c r="J152" s="7">
        <v>1</v>
      </c>
      <c r="AA152" s="1">
        <f t="shared" si="8"/>
        <v>1</v>
      </c>
      <c r="AB152" s="1" t="str">
        <f t="shared" si="7"/>
        <v>U1-1;</v>
      </c>
    </row>
    <row r="153" hidden="1" spans="1:28">
      <c r="A153" s="14">
        <v>43572</v>
      </c>
      <c r="B153" s="1">
        <v>5756570549</v>
      </c>
      <c r="C153" s="1" t="s">
        <v>24</v>
      </c>
      <c r="D153" s="1" t="s">
        <v>334</v>
      </c>
      <c r="E153" s="1" t="s">
        <v>37</v>
      </c>
      <c r="F153" s="1" t="s">
        <v>400</v>
      </c>
      <c r="G153" s="1">
        <v>13794400047</v>
      </c>
      <c r="I153" s="1" t="s">
        <v>401</v>
      </c>
      <c r="V153" s="1" t="s">
        <v>397</v>
      </c>
      <c r="AA153" s="1">
        <f t="shared" si="8"/>
        <v>0</v>
      </c>
      <c r="AB153" s="1" t="str">
        <f t="shared" si="7"/>
        <v>UK10 -1</v>
      </c>
    </row>
    <row r="154" hidden="1" spans="1:28">
      <c r="A154" s="14">
        <v>43572</v>
      </c>
      <c r="B154" s="1">
        <v>5954052603</v>
      </c>
      <c r="C154" s="1" t="s">
        <v>63</v>
      </c>
      <c r="D154" s="1" t="s">
        <v>359</v>
      </c>
      <c r="E154" s="1" t="s">
        <v>26</v>
      </c>
      <c r="F154" s="1" t="s">
        <v>402</v>
      </c>
      <c r="G154" s="1">
        <v>13697960257</v>
      </c>
      <c r="I154" s="1" t="s">
        <v>403</v>
      </c>
      <c r="J154" s="7">
        <v>10</v>
      </c>
      <c r="K154" s="7">
        <v>10</v>
      </c>
      <c r="L154" s="7">
        <v>6</v>
      </c>
      <c r="M154" s="7">
        <v>6</v>
      </c>
      <c r="N154" s="7">
        <v>3</v>
      </c>
      <c r="P154" s="7">
        <v>2</v>
      </c>
      <c r="Q154" s="7">
        <v>2</v>
      </c>
      <c r="R154" s="7">
        <v>3</v>
      </c>
      <c r="S154" s="7">
        <v>2</v>
      </c>
      <c r="AA154" s="1">
        <f t="shared" si="8"/>
        <v>44</v>
      </c>
      <c r="AB154" s="1" t="str">
        <f t="shared" si="7"/>
        <v>U1-10;U2-10;U3-6;U4-6;U6-3;U7-2;U8-2;U9-3;U10-2;</v>
      </c>
    </row>
    <row r="155" hidden="1" spans="1:28">
      <c r="A155" s="14">
        <v>43572</v>
      </c>
      <c r="B155" s="1">
        <v>9069863735</v>
      </c>
      <c r="C155" s="1" t="s">
        <v>24</v>
      </c>
      <c r="D155" s="1" t="s">
        <v>362</v>
      </c>
      <c r="E155" s="1" t="s">
        <v>26</v>
      </c>
      <c r="F155" s="1" t="s">
        <v>404</v>
      </c>
      <c r="G155" s="1">
        <v>13106256825</v>
      </c>
      <c r="I155" s="1" t="s">
        <v>405</v>
      </c>
      <c r="Q155" s="7">
        <v>2</v>
      </c>
      <c r="AA155" s="1">
        <f t="shared" si="8"/>
        <v>2</v>
      </c>
      <c r="AB155" s="1" t="str">
        <f t="shared" ref="AB155:AB157" si="9">IF(J156&gt;0,"U1-"&amp;J156&amp;";","")&amp;IF(K156&gt;0,"U2-"&amp;K156&amp;";","")&amp;IF(L156&gt;0,"U3-"&amp;L156&amp;";","")&amp;IF(M156&gt;0,"U4-"&amp;M156&amp;";","")&amp;IF(N156&gt;0,"U6-"&amp;N156&amp;";","")&amp;IF(P156&gt;0,"U7-"&amp;P156&amp;";","")&amp;IF(Q156&gt;0,"U8-"&amp;Q156&amp;";","")&amp;IF(R156&gt;0,"U9-"&amp;R156&amp;";","")&amp;IF(S156&gt;0,"U10-"&amp;S156&amp;";","")&amp;V155</f>
        <v>U9-1;</v>
      </c>
    </row>
    <row r="156" hidden="1" spans="1:28">
      <c r="A156" s="14">
        <v>43572</v>
      </c>
      <c r="B156" s="1">
        <v>4362305394</v>
      </c>
      <c r="C156" s="1" t="s">
        <v>63</v>
      </c>
      <c r="D156" s="1" t="s">
        <v>179</v>
      </c>
      <c r="E156" s="1" t="s">
        <v>26</v>
      </c>
      <c r="F156" s="1" t="s">
        <v>406</v>
      </c>
      <c r="G156" s="1">
        <v>13417655008</v>
      </c>
      <c r="I156" s="1" t="s">
        <v>407</v>
      </c>
      <c r="R156" s="7">
        <v>1</v>
      </c>
      <c r="AA156" s="1">
        <f t="shared" si="8"/>
        <v>1</v>
      </c>
      <c r="AB156" s="1" t="str">
        <f t="shared" si="9"/>
        <v>U2-2;U9-4;</v>
      </c>
    </row>
    <row r="157" hidden="1" spans="1:28">
      <c r="A157" s="14">
        <v>43572</v>
      </c>
      <c r="B157" s="1">
        <v>8166285661</v>
      </c>
      <c r="C157" s="1" t="s">
        <v>63</v>
      </c>
      <c r="D157" s="1" t="s">
        <v>408</v>
      </c>
      <c r="E157" s="1" t="s">
        <v>26</v>
      </c>
      <c r="F157" s="1" t="s">
        <v>314</v>
      </c>
      <c r="G157" s="1">
        <v>13605356612</v>
      </c>
      <c r="I157" s="1" t="s">
        <v>315</v>
      </c>
      <c r="K157" s="7">
        <v>2</v>
      </c>
      <c r="R157" s="7">
        <v>4</v>
      </c>
      <c r="AA157" s="1">
        <f t="shared" si="8"/>
        <v>6</v>
      </c>
      <c r="AB157" s="1" t="str">
        <f t="shared" si="9"/>
        <v>U1-5;U2-5;U6-2;</v>
      </c>
    </row>
    <row r="158" hidden="1" spans="1:28">
      <c r="A158" s="14">
        <v>43573</v>
      </c>
      <c r="B158" s="1">
        <v>1230508918</v>
      </c>
      <c r="C158" s="1" t="s">
        <v>24</v>
      </c>
      <c r="D158" s="1" t="s">
        <v>49</v>
      </c>
      <c r="E158" s="1" t="s">
        <v>26</v>
      </c>
      <c r="F158" s="1" t="s">
        <v>49</v>
      </c>
      <c r="G158" s="1">
        <v>15816135065</v>
      </c>
      <c r="I158" s="1" t="s">
        <v>409</v>
      </c>
      <c r="J158" s="7">
        <v>5</v>
      </c>
      <c r="K158" s="7">
        <v>5</v>
      </c>
      <c r="N158" s="7">
        <v>2</v>
      </c>
      <c r="AA158" s="1">
        <f t="shared" si="8"/>
        <v>12</v>
      </c>
      <c r="AB158" s="1" t="str">
        <f t="shared" ref="AB158:AB171" si="10">IF(J158&gt;0,"U1-"&amp;J158&amp;";","")&amp;IF(K158&gt;0,"U2-"&amp;K158&amp;";","")&amp;IF(L158&gt;0,"U3-"&amp;L158&amp;";","")&amp;IF(M158&gt;0,"U4-"&amp;M158&amp;";","")&amp;IF(N158&gt;0,"U6-"&amp;N158&amp;";","")&amp;IF(P158&gt;0,"U7-"&amp;P158&amp;";","")&amp;IF(Q158&gt;0,"U8-"&amp;Q158&amp;";","")&amp;IF(R158&gt;0,"U9-"&amp;R158&amp;";","")&amp;IF(S158&gt;0,"U10-"&amp;S158&amp;";","")&amp;V158</f>
        <v>U1-5;U2-5;U6-2;</v>
      </c>
    </row>
    <row r="159" hidden="1" spans="1:28">
      <c r="A159" s="14">
        <v>43573</v>
      </c>
      <c r="B159" s="1">
        <v>3919951097</v>
      </c>
      <c r="C159" s="1" t="s">
        <v>63</v>
      </c>
      <c r="D159" s="1" t="s">
        <v>410</v>
      </c>
      <c r="E159" s="1" t="s">
        <v>26</v>
      </c>
      <c r="F159" s="1" t="s">
        <v>411</v>
      </c>
      <c r="G159" s="1">
        <v>15618268200</v>
      </c>
      <c r="I159" s="1" t="s">
        <v>412</v>
      </c>
      <c r="V159" s="1" t="s">
        <v>413</v>
      </c>
      <c r="AA159" s="1">
        <f t="shared" si="8"/>
        <v>0</v>
      </c>
      <c r="AB159" s="1" t="str">
        <f t="shared" si="10"/>
        <v>UK7.5 -1 </v>
      </c>
    </row>
    <row r="160" hidden="1" spans="1:28">
      <c r="A160" s="14">
        <v>43573</v>
      </c>
      <c r="B160" s="1">
        <v>1788337192</v>
      </c>
      <c r="C160" s="1" t="s">
        <v>24</v>
      </c>
      <c r="D160" s="1" t="s">
        <v>334</v>
      </c>
      <c r="E160" s="1" t="s">
        <v>26</v>
      </c>
      <c r="F160" s="1" t="s">
        <v>414</v>
      </c>
      <c r="G160" s="1">
        <v>13632369030</v>
      </c>
      <c r="I160" s="1" t="s">
        <v>337</v>
      </c>
      <c r="J160" s="7">
        <v>2</v>
      </c>
      <c r="AA160" s="1">
        <f t="shared" si="8"/>
        <v>2</v>
      </c>
      <c r="AB160" s="1" t="str">
        <f t="shared" si="10"/>
        <v>U1-2;</v>
      </c>
    </row>
    <row r="161" hidden="1" spans="1:28">
      <c r="A161" s="14">
        <v>43573</v>
      </c>
      <c r="B161" s="1">
        <v>5207191365</v>
      </c>
      <c r="C161" s="1" t="s">
        <v>24</v>
      </c>
      <c r="D161" s="1" t="s">
        <v>334</v>
      </c>
      <c r="E161" s="1" t="s">
        <v>26</v>
      </c>
      <c r="F161" s="1" t="s">
        <v>414</v>
      </c>
      <c r="G161" s="1">
        <v>13632369030</v>
      </c>
      <c r="I161" s="1" t="s">
        <v>337</v>
      </c>
      <c r="J161" s="7">
        <v>3</v>
      </c>
      <c r="AA161" s="1">
        <f t="shared" si="8"/>
        <v>3</v>
      </c>
      <c r="AB161" s="1" t="str">
        <f t="shared" si="10"/>
        <v>U1-3;</v>
      </c>
    </row>
    <row r="162" hidden="1" spans="1:28">
      <c r="A162" s="14">
        <v>43573</v>
      </c>
      <c r="B162" s="1">
        <v>4409430556</v>
      </c>
      <c r="C162" s="1" t="s">
        <v>63</v>
      </c>
      <c r="D162" s="1" t="s">
        <v>93</v>
      </c>
      <c r="E162" s="1" t="s">
        <v>26</v>
      </c>
      <c r="F162" s="1" t="s">
        <v>415</v>
      </c>
      <c r="G162" s="1">
        <v>13613828031</v>
      </c>
      <c r="I162" s="1" t="s">
        <v>416</v>
      </c>
      <c r="J162" s="7">
        <v>6</v>
      </c>
      <c r="K162" s="7">
        <v>3</v>
      </c>
      <c r="L162" s="7">
        <v>3</v>
      </c>
      <c r="M162" s="7">
        <v>3</v>
      </c>
      <c r="P162" s="7">
        <v>1</v>
      </c>
      <c r="AA162" s="1">
        <f t="shared" si="8"/>
        <v>16</v>
      </c>
      <c r="AB162" s="1" t="str">
        <f t="shared" si="10"/>
        <v>U1-6;U2-3;U3-3;U4-3;U7-1;</v>
      </c>
    </row>
    <row r="163" hidden="1" spans="1:28">
      <c r="A163" s="14">
        <v>43573</v>
      </c>
      <c r="B163" s="1">
        <v>2968734430</v>
      </c>
      <c r="C163" s="1" t="s">
        <v>53</v>
      </c>
      <c r="D163" s="1" t="s">
        <v>54</v>
      </c>
      <c r="E163" s="1" t="s">
        <v>26</v>
      </c>
      <c r="F163" s="1" t="s">
        <v>417</v>
      </c>
      <c r="G163" s="1">
        <v>13826465284</v>
      </c>
      <c r="I163" s="1" t="s">
        <v>418</v>
      </c>
      <c r="J163" s="7">
        <v>1</v>
      </c>
      <c r="K163" s="7">
        <v>1</v>
      </c>
      <c r="AA163" s="1">
        <f t="shared" si="8"/>
        <v>2</v>
      </c>
      <c r="AB163" s="1" t="str">
        <f t="shared" si="10"/>
        <v>U1-1;U2-1;</v>
      </c>
    </row>
    <row r="164" hidden="1" spans="1:28">
      <c r="A164" s="14">
        <v>43573</v>
      </c>
      <c r="B164" s="1">
        <v>9130258908</v>
      </c>
      <c r="C164" s="1" t="s">
        <v>53</v>
      </c>
      <c r="D164" s="1" t="s">
        <v>54</v>
      </c>
      <c r="E164" s="1" t="s">
        <v>26</v>
      </c>
      <c r="F164" s="1" t="s">
        <v>419</v>
      </c>
      <c r="G164" s="1">
        <v>18521300984</v>
      </c>
      <c r="I164" s="1" t="s">
        <v>420</v>
      </c>
      <c r="K164" s="7">
        <v>2</v>
      </c>
      <c r="AA164" s="1">
        <f t="shared" si="8"/>
        <v>2</v>
      </c>
      <c r="AB164" s="1" t="str">
        <f t="shared" si="10"/>
        <v>U2-2;</v>
      </c>
    </row>
    <row r="165" hidden="1" spans="1:28">
      <c r="A165" s="14">
        <v>43573</v>
      </c>
      <c r="B165" s="1">
        <v>5535014046</v>
      </c>
      <c r="C165" s="1" t="s">
        <v>53</v>
      </c>
      <c r="D165" s="1" t="s">
        <v>54</v>
      </c>
      <c r="E165" s="1" t="s">
        <v>37</v>
      </c>
      <c r="F165" s="1" t="s">
        <v>421</v>
      </c>
      <c r="G165" s="1">
        <v>18033407517</v>
      </c>
      <c r="I165" s="1" t="s">
        <v>422</v>
      </c>
      <c r="J165" s="7">
        <v>4</v>
      </c>
      <c r="K165" s="7">
        <v>5</v>
      </c>
      <c r="S165" s="7">
        <v>1</v>
      </c>
      <c r="AA165" s="1">
        <f t="shared" si="8"/>
        <v>10</v>
      </c>
      <c r="AB165" s="1" t="str">
        <f t="shared" si="10"/>
        <v>U1-4;U2-5;U10-1;</v>
      </c>
    </row>
    <row r="166" hidden="1" spans="1:28">
      <c r="A166" s="14">
        <v>43573</v>
      </c>
      <c r="B166" s="1">
        <v>5672071471</v>
      </c>
      <c r="C166" s="1" t="s">
        <v>24</v>
      </c>
      <c r="D166" s="1" t="s">
        <v>198</v>
      </c>
      <c r="E166" s="1" t="s">
        <v>37</v>
      </c>
      <c r="F166" s="1" t="s">
        <v>423</v>
      </c>
      <c r="G166" s="1">
        <v>13382451910</v>
      </c>
      <c r="H166" s="6">
        <v>2.1040219520407e+17</v>
      </c>
      <c r="I166" s="1" t="s">
        <v>424</v>
      </c>
      <c r="V166" s="1" t="s">
        <v>425</v>
      </c>
      <c r="AA166" s="1">
        <f t="shared" si="8"/>
        <v>0</v>
      </c>
      <c r="AB166" s="1" t="str">
        <f t="shared" si="10"/>
        <v>1.7m×1m×5cm -1</v>
      </c>
    </row>
    <row r="167" hidden="1" spans="1:28">
      <c r="A167" s="14">
        <v>43573</v>
      </c>
      <c r="B167" s="1">
        <v>4975354191</v>
      </c>
      <c r="C167" s="1" t="s">
        <v>63</v>
      </c>
      <c r="D167" s="1" t="s">
        <v>141</v>
      </c>
      <c r="E167" s="1" t="s">
        <v>26</v>
      </c>
      <c r="F167" s="1" t="s">
        <v>141</v>
      </c>
      <c r="G167" s="1">
        <v>13177777058</v>
      </c>
      <c r="I167" s="1" t="s">
        <v>147</v>
      </c>
      <c r="J167" s="7">
        <v>5</v>
      </c>
      <c r="Q167" s="7">
        <v>1</v>
      </c>
      <c r="AA167" s="1">
        <f t="shared" si="8"/>
        <v>6</v>
      </c>
      <c r="AB167" s="1" t="str">
        <f t="shared" si="10"/>
        <v>U1-5;U8-1;</v>
      </c>
    </row>
    <row r="168" hidden="1" spans="1:28">
      <c r="A168" s="14">
        <v>43573</v>
      </c>
      <c r="B168" s="1">
        <v>9430297658</v>
      </c>
      <c r="C168" s="1" t="s">
        <v>24</v>
      </c>
      <c r="D168" s="1" t="s">
        <v>318</v>
      </c>
      <c r="E168" s="1" t="s">
        <v>37</v>
      </c>
      <c r="F168" s="1" t="s">
        <v>426</v>
      </c>
      <c r="G168" s="1">
        <v>13781905678</v>
      </c>
      <c r="H168" s="6">
        <v>4.10727198612067e+17</v>
      </c>
      <c r="I168" s="1" t="s">
        <v>427</v>
      </c>
      <c r="V168" s="1" t="s">
        <v>428</v>
      </c>
      <c r="AA168" s="1">
        <f t="shared" si="8"/>
        <v>0</v>
      </c>
      <c r="AB168" s="1" t="str">
        <f t="shared" si="10"/>
        <v>90m×1.8m×5cm -1</v>
      </c>
    </row>
    <row r="169" hidden="1" spans="1:28">
      <c r="A169" s="14">
        <v>43573</v>
      </c>
      <c r="B169" s="1">
        <v>8507705092</v>
      </c>
      <c r="C169" s="1" t="s">
        <v>63</v>
      </c>
      <c r="D169" s="1" t="s">
        <v>93</v>
      </c>
      <c r="E169" s="1" t="s">
        <v>26</v>
      </c>
      <c r="F169" s="1" t="s">
        <v>415</v>
      </c>
      <c r="G169" s="1">
        <v>13613828031</v>
      </c>
      <c r="I169" s="1" t="s">
        <v>416</v>
      </c>
      <c r="Q169" s="7">
        <v>4</v>
      </c>
      <c r="AA169" s="1">
        <f t="shared" si="8"/>
        <v>4</v>
      </c>
      <c r="AB169" s="1" t="str">
        <f t="shared" si="10"/>
        <v>U8-4;</v>
      </c>
    </row>
    <row r="170" hidden="1" spans="1:28">
      <c r="A170" s="14">
        <v>43573</v>
      </c>
      <c r="B170" s="1">
        <v>4969727383</v>
      </c>
      <c r="C170" s="1" t="s">
        <v>24</v>
      </c>
      <c r="D170" s="1" t="s">
        <v>89</v>
      </c>
      <c r="E170" s="1" t="s">
        <v>26</v>
      </c>
      <c r="F170" s="1" t="s">
        <v>429</v>
      </c>
      <c r="G170" s="1">
        <v>13415227597</v>
      </c>
      <c r="I170" s="1" t="s">
        <v>430</v>
      </c>
      <c r="J170" s="7">
        <v>1</v>
      </c>
      <c r="AA170" s="1">
        <f t="shared" si="8"/>
        <v>1</v>
      </c>
      <c r="AB170" s="1" t="str">
        <f t="shared" si="10"/>
        <v>U1-1;</v>
      </c>
    </row>
    <row r="171" hidden="1" spans="1:28">
      <c r="A171" s="14">
        <v>43573</v>
      </c>
      <c r="B171" s="1">
        <v>7699607355</v>
      </c>
      <c r="C171" s="1" t="s">
        <v>63</v>
      </c>
      <c r="D171" s="1" t="s">
        <v>64</v>
      </c>
      <c r="E171" s="1" t="s">
        <v>26</v>
      </c>
      <c r="F171" s="1" t="s">
        <v>431</v>
      </c>
      <c r="G171" s="1">
        <v>18778731941</v>
      </c>
      <c r="I171" s="1" t="s">
        <v>432</v>
      </c>
      <c r="Q171" s="7">
        <v>2</v>
      </c>
      <c r="AA171" s="1">
        <f t="shared" si="8"/>
        <v>2</v>
      </c>
      <c r="AB171" s="1" t="str">
        <f t="shared" si="10"/>
        <v>U8-2;</v>
      </c>
    </row>
    <row r="172" s="3" customFormat="1" hidden="1" spans="1:28">
      <c r="A172" s="29">
        <v>43573</v>
      </c>
      <c r="C172" s="3" t="s">
        <v>63</v>
      </c>
      <c r="D172" s="3" t="s">
        <v>433</v>
      </c>
      <c r="E172" s="3" t="s">
        <v>26</v>
      </c>
      <c r="F172" s="30" t="s">
        <v>434</v>
      </c>
      <c r="G172" s="3">
        <v>18368689229</v>
      </c>
      <c r="H172" s="31"/>
      <c r="I172" s="30" t="s">
        <v>435</v>
      </c>
      <c r="J172" s="36">
        <v>1</v>
      </c>
      <c r="K172" s="36"/>
      <c r="L172" s="36"/>
      <c r="M172" s="36"/>
      <c r="N172" s="36"/>
      <c r="O172" s="36"/>
      <c r="P172" s="36"/>
      <c r="Q172" s="36"/>
      <c r="R172" s="36"/>
      <c r="S172" s="36"/>
      <c r="T172" s="36"/>
      <c r="V172" s="3" t="s">
        <v>201</v>
      </c>
      <c r="AA172" s="3">
        <f t="shared" si="8"/>
        <v>1</v>
      </c>
      <c r="AB172" s="3" t="str">
        <f>IF(J172&gt;0,"U1-"&amp;J172&amp;";","")&amp;IF(K172&gt;0,"U2-"&amp;K172&amp;";","")&amp;IF(L172&gt;0,"U3-"&amp;L172&amp;";","")&amp;IF(M172&gt;0,"U4-"&amp;M172&amp;";","")&amp;IF(N172&gt;0,"U6-"&amp;N172&amp;";","")&amp;IF(P172&gt;0,"U7-"&amp;P172&amp;";","")&amp;IF(Q172&gt;0,"U8-"&amp;Q172&amp;";","")&amp;IF(R172&gt;0,"U9-"&amp;R172&amp;";","")&amp;IF(S172&gt;0,"U10-"&amp;S172&amp;";","")&amp;V172</f>
        <v>U1-1;UQ5-1</v>
      </c>
    </row>
    <row r="173" hidden="1" spans="1:28">
      <c r="A173" s="14">
        <v>43574</v>
      </c>
      <c r="B173" s="1">
        <v>8265170918</v>
      </c>
      <c r="C173" s="1" t="s">
        <v>24</v>
      </c>
      <c r="D173" s="1" t="s">
        <v>198</v>
      </c>
      <c r="E173" s="1" t="s">
        <v>26</v>
      </c>
      <c r="F173" s="1" t="s">
        <v>436</v>
      </c>
      <c r="G173" s="1">
        <v>18924627446</v>
      </c>
      <c r="I173" s="1" t="s">
        <v>437</v>
      </c>
      <c r="J173" s="7">
        <v>1</v>
      </c>
      <c r="AA173" s="1">
        <f t="shared" si="8"/>
        <v>1</v>
      </c>
      <c r="AB173" s="1" t="str">
        <f>IF(J173&gt;0,"U1-"&amp;J173&amp;";","")&amp;IF(K173&gt;0,"U2-"&amp;K173&amp;";","")&amp;IF(L173&gt;0,"U3-"&amp;L173&amp;";","")&amp;IF(M173&gt;0,"U4-"&amp;M173&amp;";","")&amp;IF(N173&gt;0,"U6-"&amp;N173&amp;";","")&amp;IF(P173&gt;0,"U7-"&amp;P173&amp;";","")&amp;IF(Q173&gt;0,"U8-"&amp;Q173&amp;";","")&amp;IF(R173&gt;0,"U9-"&amp;R173&amp;";","")&amp;IF(S173&gt;0,"U10-"&amp;S173&amp;";","")&amp;V173</f>
        <v>U1-1;</v>
      </c>
    </row>
    <row r="174" hidden="1" spans="1:28">
      <c r="A174" s="14">
        <v>43574</v>
      </c>
      <c r="B174" s="1">
        <v>7952887139</v>
      </c>
      <c r="C174" s="1" t="s">
        <v>63</v>
      </c>
      <c r="D174" s="1" t="s">
        <v>179</v>
      </c>
      <c r="E174" s="1" t="s">
        <v>26</v>
      </c>
      <c r="F174" s="1" t="s">
        <v>438</v>
      </c>
      <c r="G174" s="1">
        <v>18023866345</v>
      </c>
      <c r="I174" s="1" t="s">
        <v>439</v>
      </c>
      <c r="P174" s="7">
        <v>1</v>
      </c>
      <c r="AA174" s="1">
        <f t="shared" si="8"/>
        <v>1</v>
      </c>
      <c r="AB174" s="1" t="str">
        <f>IF(J174&gt;0,"U1-"&amp;J174&amp;";","")&amp;IF(K174&gt;0,"U2-"&amp;K174&amp;";","")&amp;IF(L174&gt;0,"U3-"&amp;L174&amp;";","")&amp;IF(M174&gt;0,"U4-"&amp;M174&amp;";","")&amp;IF(N174&gt;0,"U6-"&amp;N174&amp;";","")&amp;IF(P174&gt;0,"U7-"&amp;P174&amp;";","")&amp;IF(Q174&gt;0,"U8-"&amp;Q174&amp;";","")&amp;IF(R174&gt;0,"U9-"&amp;R174&amp;";","")&amp;IF(S174&gt;0,"U10-"&amp;S174&amp;";","")&amp;V174</f>
        <v>U7-1;</v>
      </c>
    </row>
    <row r="175" hidden="1" spans="1:28">
      <c r="A175" s="14">
        <v>43574</v>
      </c>
      <c r="B175" s="1">
        <v>8585360829</v>
      </c>
      <c r="C175" s="1" t="s">
        <v>53</v>
      </c>
      <c r="D175" s="1" t="s">
        <v>54</v>
      </c>
      <c r="E175" s="1" t="s">
        <v>440</v>
      </c>
      <c r="F175" s="1" t="s">
        <v>441</v>
      </c>
      <c r="G175" s="1">
        <v>18033407517</v>
      </c>
      <c r="I175" s="1" t="s">
        <v>442</v>
      </c>
      <c r="K175" s="7">
        <v>2</v>
      </c>
      <c r="AA175" s="1">
        <f t="shared" ref="AA175:AA194" si="11">SUM(J175:S175)</f>
        <v>2</v>
      </c>
      <c r="AB175" s="1" t="str">
        <f>IF(J175&gt;0,"U1-"&amp;J175&amp;";","")&amp;IF(K175&gt;0,"U2-"&amp;K175&amp;";","")&amp;IF(L175&gt;0,"U3-"&amp;L175&amp;";","")&amp;IF(M175&gt;0,"U4-"&amp;M175&amp;";","")&amp;IF(N175&gt;0,"U6-"&amp;N175&amp;";","")&amp;IF(P175&gt;0,"U7-"&amp;P175&amp;";","")&amp;IF(Q175&gt;0,"U8-"&amp;Q175&amp;";","")&amp;IF(R175&gt;0,"U9-"&amp;R175&amp;";","")&amp;IF(S175&gt;0,"U10-"&amp;S175&amp;";","")&amp;V175</f>
        <v>U2-2;</v>
      </c>
    </row>
    <row r="176" hidden="1" spans="1:28">
      <c r="A176" s="14">
        <v>43574</v>
      </c>
      <c r="B176" s="1">
        <v>7258191822</v>
      </c>
      <c r="C176" s="1" t="s">
        <v>63</v>
      </c>
      <c r="D176" s="1" t="s">
        <v>84</v>
      </c>
      <c r="E176" s="1" t="s">
        <v>26</v>
      </c>
      <c r="F176" s="1" t="s">
        <v>443</v>
      </c>
      <c r="G176" s="1">
        <v>13834375859</v>
      </c>
      <c r="I176" s="1" t="s">
        <v>122</v>
      </c>
      <c r="K176" s="7">
        <v>2</v>
      </c>
      <c r="AA176" s="1">
        <f t="shared" si="11"/>
        <v>2</v>
      </c>
      <c r="AB176" s="1" t="str">
        <f>IF(J176&gt;0,"U1-"&amp;J176&amp;";","")&amp;IF(K176&gt;0,"U2-"&amp;K176&amp;";","")&amp;IF(L176&gt;0,"U3-"&amp;L176&amp;";","")&amp;IF(M176&gt;0,"U4-"&amp;M176&amp;";","")&amp;IF(N176&gt;0,"U6-"&amp;N176&amp;";","")&amp;IF(P176&gt;0,"U7-"&amp;P176&amp;";","")&amp;IF(Q176&gt;0,"U8-"&amp;Q176&amp;";","")&amp;IF(R176&gt;0,"U9-"&amp;R176&amp;";","")&amp;IF(S176&gt;0,"U10-"&amp;S176&amp;";","")&amp;V176</f>
        <v>U2-2;</v>
      </c>
    </row>
    <row r="177" hidden="1" spans="1:28">
      <c r="A177" s="14">
        <v>43574</v>
      </c>
      <c r="B177" s="1">
        <v>8838132916</v>
      </c>
      <c r="C177" s="1" t="s">
        <v>63</v>
      </c>
      <c r="D177" s="1" t="s">
        <v>93</v>
      </c>
      <c r="E177" s="1" t="s">
        <v>26</v>
      </c>
      <c r="F177" s="1" t="s">
        <v>444</v>
      </c>
      <c r="G177" s="1">
        <v>18738809963</v>
      </c>
      <c r="I177" s="1" t="s">
        <v>445</v>
      </c>
      <c r="J177" s="7">
        <v>1</v>
      </c>
      <c r="AA177" s="1">
        <f t="shared" si="11"/>
        <v>1</v>
      </c>
      <c r="AB177" s="1" t="str">
        <f>IF(J177&gt;0,"U1-"&amp;J177&amp;";","")&amp;IF(K177&gt;0,"U2-"&amp;K177&amp;";","")&amp;IF(L177&gt;0,"U3-"&amp;L177&amp;";","")&amp;IF(M177&gt;0,"U4-"&amp;M177&amp;";","")&amp;IF(N177&gt;0,"U6-"&amp;N177&amp;";","")&amp;IF(P177&gt;0,"U7-"&amp;P177&amp;";","")&amp;IF(Q177&gt;0,"U8-"&amp;Q177&amp;";","")&amp;IF(R177&gt;0,"U9-"&amp;R177&amp;";","")&amp;IF(S177&gt;0,"U10-"&amp;S177&amp;";","")&amp;V177</f>
        <v>U1-1;</v>
      </c>
    </row>
    <row r="178" s="4" customFormat="1" hidden="1" spans="1:28">
      <c r="A178" s="32">
        <v>43574</v>
      </c>
      <c r="B178" s="33" t="s">
        <v>446</v>
      </c>
      <c r="C178" s="4" t="s">
        <v>42</v>
      </c>
      <c r="D178" s="4" t="s">
        <v>225</v>
      </c>
      <c r="E178" s="4" t="s">
        <v>26</v>
      </c>
      <c r="F178" s="4" t="s">
        <v>225</v>
      </c>
      <c r="G178" s="4">
        <v>15347107729</v>
      </c>
      <c r="H178" s="34"/>
      <c r="I178" s="4" t="s">
        <v>226</v>
      </c>
      <c r="J178" s="37"/>
      <c r="K178" s="37"/>
      <c r="L178" s="37"/>
      <c r="M178" s="37"/>
      <c r="N178" s="37"/>
      <c r="O178" s="37"/>
      <c r="P178" s="37"/>
      <c r="Q178" s="37"/>
      <c r="R178" s="37"/>
      <c r="S178" s="37"/>
      <c r="T178" s="37"/>
      <c r="AA178" s="1">
        <f t="shared" si="11"/>
        <v>0</v>
      </c>
      <c r="AB178" s="1" t="str">
        <f t="shared" ref="AB178:AB215" si="12">IF(J178&gt;0,"U1-"&amp;J178&amp;";","")&amp;IF(K178&gt;0,"U2-"&amp;K178&amp;";","")&amp;IF(L178&gt;0,"U3-"&amp;L178&amp;";","")&amp;IF(M178&gt;0,"U4-"&amp;M178&amp;";","")&amp;IF(N178&gt;0,"U6-"&amp;N178&amp;";","")&amp;IF(O178&gt;0,"U6(Toddler)-"&amp;O178&amp;";","")&amp;IF(P178&gt;0,"U7-"&amp;P178&amp;";","")&amp;IF(Q178&gt;0,"U8-"&amp;Q178&amp;";","")&amp;IF(R178&gt;0,"U9-"&amp;R178&amp;";","")&amp;IF(S178&gt;0,"U10-"&amp;S178&amp;";","")&amp;$V178</f>
        <v/>
      </c>
    </row>
    <row r="179" s="4" customFormat="1" hidden="1" spans="1:28">
      <c r="A179" s="32">
        <v>43574</v>
      </c>
      <c r="B179" s="33" t="s">
        <v>447</v>
      </c>
      <c r="C179" s="4" t="s">
        <v>29</v>
      </c>
      <c r="D179" s="4" t="s">
        <v>448</v>
      </c>
      <c r="E179" s="4" t="s">
        <v>26</v>
      </c>
      <c r="F179" s="4" t="s">
        <v>448</v>
      </c>
      <c r="G179" s="4">
        <v>13945497375</v>
      </c>
      <c r="H179" s="35"/>
      <c r="I179" s="4" t="s">
        <v>449</v>
      </c>
      <c r="J179" s="37"/>
      <c r="K179" s="37"/>
      <c r="L179" s="37"/>
      <c r="M179" s="37"/>
      <c r="N179" s="37"/>
      <c r="O179" s="37"/>
      <c r="P179" s="37"/>
      <c r="Q179" s="37"/>
      <c r="R179" s="37"/>
      <c r="S179" s="37"/>
      <c r="T179" s="37"/>
      <c r="AA179" s="1">
        <f t="shared" si="11"/>
        <v>0</v>
      </c>
      <c r="AB179" s="1" t="str">
        <f t="shared" si="12"/>
        <v/>
      </c>
    </row>
    <row r="180" s="4" customFormat="1" hidden="1" spans="1:28">
      <c r="A180" s="32">
        <v>43574</v>
      </c>
      <c r="B180" s="33" t="s">
        <v>450</v>
      </c>
      <c r="C180" s="4" t="s">
        <v>24</v>
      </c>
      <c r="D180" s="4" t="s">
        <v>60</v>
      </c>
      <c r="E180" s="4" t="s">
        <v>26</v>
      </c>
      <c r="F180" s="4" t="s">
        <v>60</v>
      </c>
      <c r="G180" s="4">
        <v>13599991255</v>
      </c>
      <c r="H180" s="35"/>
      <c r="I180" s="4" t="s">
        <v>165</v>
      </c>
      <c r="J180" s="37"/>
      <c r="K180" s="37"/>
      <c r="L180" s="37"/>
      <c r="M180" s="37"/>
      <c r="N180" s="37"/>
      <c r="O180" s="37"/>
      <c r="P180" s="37"/>
      <c r="Q180" s="37"/>
      <c r="R180" s="37"/>
      <c r="S180" s="37"/>
      <c r="T180" s="37"/>
      <c r="AA180" s="1">
        <f t="shared" si="11"/>
        <v>0</v>
      </c>
      <c r="AB180" s="1" t="str">
        <f t="shared" si="12"/>
        <v/>
      </c>
    </row>
    <row r="181" s="4" customFormat="1" hidden="1" spans="1:28">
      <c r="A181" s="32">
        <v>43574</v>
      </c>
      <c r="B181" s="33" t="s">
        <v>451</v>
      </c>
      <c r="C181" s="4" t="s">
        <v>42</v>
      </c>
      <c r="D181" s="4" t="s">
        <v>452</v>
      </c>
      <c r="E181" s="4" t="s">
        <v>26</v>
      </c>
      <c r="F181" s="4" t="s">
        <v>452</v>
      </c>
      <c r="G181" s="4">
        <v>18954112150</v>
      </c>
      <c r="H181" s="35"/>
      <c r="I181" s="4" t="s">
        <v>453</v>
      </c>
      <c r="J181" s="37"/>
      <c r="K181" s="37"/>
      <c r="L181" s="37"/>
      <c r="M181" s="37"/>
      <c r="N181" s="37"/>
      <c r="O181" s="37"/>
      <c r="P181" s="37"/>
      <c r="Q181" s="37"/>
      <c r="R181" s="37"/>
      <c r="S181" s="37"/>
      <c r="T181" s="37"/>
      <c r="AA181" s="1">
        <f t="shared" si="11"/>
        <v>0</v>
      </c>
      <c r="AB181" s="1" t="str">
        <f t="shared" si="12"/>
        <v/>
      </c>
    </row>
    <row r="182" s="4" customFormat="1" hidden="1" spans="1:28">
      <c r="A182" s="32">
        <v>43574</v>
      </c>
      <c r="B182" s="33" t="s">
        <v>446</v>
      </c>
      <c r="C182" s="4" t="s">
        <v>63</v>
      </c>
      <c r="D182" s="4" t="s">
        <v>141</v>
      </c>
      <c r="E182" s="4" t="s">
        <v>26</v>
      </c>
      <c r="F182" s="4" t="s">
        <v>141</v>
      </c>
      <c r="G182" s="4">
        <v>13177777058</v>
      </c>
      <c r="H182" s="35"/>
      <c r="I182" s="4" t="s">
        <v>147</v>
      </c>
      <c r="J182" s="37"/>
      <c r="K182" s="37"/>
      <c r="L182" s="37"/>
      <c r="M182" s="37"/>
      <c r="N182" s="37"/>
      <c r="O182" s="37"/>
      <c r="P182" s="37"/>
      <c r="Q182" s="37"/>
      <c r="R182" s="37"/>
      <c r="S182" s="37"/>
      <c r="T182" s="37"/>
      <c r="AA182" s="1">
        <f t="shared" si="11"/>
        <v>0</v>
      </c>
      <c r="AB182" s="1" t="str">
        <f t="shared" si="12"/>
        <v/>
      </c>
    </row>
    <row r="183" s="4" customFormat="1" hidden="1" spans="1:28">
      <c r="A183" s="32">
        <v>43574</v>
      </c>
      <c r="B183" s="33" t="s">
        <v>454</v>
      </c>
      <c r="C183" s="4" t="s">
        <v>24</v>
      </c>
      <c r="D183" s="4" t="s">
        <v>318</v>
      </c>
      <c r="E183" s="4" t="s">
        <v>26</v>
      </c>
      <c r="F183" s="4" t="s">
        <v>455</v>
      </c>
      <c r="G183" s="4">
        <v>18622225953</v>
      </c>
      <c r="H183" s="35"/>
      <c r="I183" s="4" t="s">
        <v>456</v>
      </c>
      <c r="J183" s="37"/>
      <c r="K183" s="37"/>
      <c r="L183" s="37"/>
      <c r="M183" s="37"/>
      <c r="N183" s="37"/>
      <c r="O183" s="37"/>
      <c r="P183" s="37"/>
      <c r="Q183" s="37"/>
      <c r="R183" s="37"/>
      <c r="S183" s="37"/>
      <c r="T183" s="37"/>
      <c r="AA183" s="1">
        <f t="shared" si="11"/>
        <v>0</v>
      </c>
      <c r="AB183" s="1" t="str">
        <f t="shared" si="12"/>
        <v/>
      </c>
    </row>
    <row r="184" s="4" customFormat="1" hidden="1" spans="1:28">
      <c r="A184" s="32">
        <v>43574</v>
      </c>
      <c r="B184" s="33" t="s">
        <v>457</v>
      </c>
      <c r="C184" s="4" t="s">
        <v>24</v>
      </c>
      <c r="D184" s="4" t="s">
        <v>182</v>
      </c>
      <c r="E184" s="4" t="s">
        <v>26</v>
      </c>
      <c r="F184" s="4" t="s">
        <v>182</v>
      </c>
      <c r="G184" s="4">
        <v>18851459259</v>
      </c>
      <c r="H184" s="35"/>
      <c r="I184" s="4" t="s">
        <v>307</v>
      </c>
      <c r="J184" s="37"/>
      <c r="K184" s="37"/>
      <c r="L184" s="37"/>
      <c r="M184" s="37"/>
      <c r="N184" s="37"/>
      <c r="O184" s="37"/>
      <c r="P184" s="37"/>
      <c r="Q184" s="37"/>
      <c r="R184" s="37"/>
      <c r="S184" s="37"/>
      <c r="T184" s="37"/>
      <c r="AA184" s="1">
        <f t="shared" si="11"/>
        <v>0</v>
      </c>
      <c r="AB184" s="1" t="str">
        <f t="shared" si="12"/>
        <v/>
      </c>
    </row>
    <row r="185" hidden="1" spans="1:28">
      <c r="A185" s="14">
        <v>43574</v>
      </c>
      <c r="B185" s="1">
        <v>4985574222</v>
      </c>
      <c r="C185" s="1" t="s">
        <v>24</v>
      </c>
      <c r="D185" s="1" t="s">
        <v>288</v>
      </c>
      <c r="E185" s="1" t="s">
        <v>26</v>
      </c>
      <c r="F185" s="1" t="s">
        <v>288</v>
      </c>
      <c r="G185" s="1">
        <v>13996115237</v>
      </c>
      <c r="H185" s="35"/>
      <c r="I185" s="1" t="s">
        <v>289</v>
      </c>
      <c r="J185" s="7">
        <v>6</v>
      </c>
      <c r="K185" s="7">
        <v>6</v>
      </c>
      <c r="N185" s="7">
        <v>3</v>
      </c>
      <c r="R185" s="7">
        <v>2</v>
      </c>
      <c r="AA185" s="1">
        <f t="shared" si="11"/>
        <v>17</v>
      </c>
      <c r="AB185" s="1" t="str">
        <f t="shared" si="12"/>
        <v>U1-6;U2-6;U6-3;U9-2;</v>
      </c>
    </row>
    <row r="186" hidden="1" spans="1:28">
      <c r="A186" s="14">
        <v>43574</v>
      </c>
      <c r="B186" s="1">
        <v>5547977904</v>
      </c>
      <c r="C186" s="1" t="s">
        <v>24</v>
      </c>
      <c r="D186" s="1" t="s">
        <v>458</v>
      </c>
      <c r="E186" s="1" t="s">
        <v>26</v>
      </c>
      <c r="F186" s="1" t="s">
        <v>458</v>
      </c>
      <c r="G186" s="1">
        <v>18554063857</v>
      </c>
      <c r="H186" s="35"/>
      <c r="I186" s="1" t="s">
        <v>459</v>
      </c>
      <c r="J186" s="7">
        <v>10</v>
      </c>
      <c r="K186" s="7">
        <v>30</v>
      </c>
      <c r="L186" s="7">
        <v>5</v>
      </c>
      <c r="S186" s="7">
        <v>3</v>
      </c>
      <c r="AA186" s="1">
        <f t="shared" si="11"/>
        <v>48</v>
      </c>
      <c r="AB186" s="1" t="str">
        <f t="shared" si="12"/>
        <v>U1-10;U2-30;U3-5;U10-3;</v>
      </c>
    </row>
    <row r="187" hidden="1" spans="1:28">
      <c r="A187" s="14">
        <v>43574</v>
      </c>
      <c r="B187" s="1">
        <v>5549803073</v>
      </c>
      <c r="C187" s="1" t="s">
        <v>63</v>
      </c>
      <c r="D187" s="1" t="s">
        <v>64</v>
      </c>
      <c r="E187" s="1" t="s">
        <v>26</v>
      </c>
      <c r="F187" s="1" t="s">
        <v>460</v>
      </c>
      <c r="G187" s="1">
        <v>13737261186</v>
      </c>
      <c r="H187" s="35"/>
      <c r="I187" s="1" t="s">
        <v>461</v>
      </c>
      <c r="M187" s="7">
        <v>1</v>
      </c>
      <c r="AA187" s="1">
        <f t="shared" si="11"/>
        <v>1</v>
      </c>
      <c r="AB187" s="1" t="str">
        <f t="shared" si="12"/>
        <v>U4-1;</v>
      </c>
    </row>
    <row r="188" hidden="1" spans="1:28">
      <c r="A188" s="14">
        <v>43574</v>
      </c>
      <c r="B188" s="1">
        <v>3845646895</v>
      </c>
      <c r="C188" s="1" t="s">
        <v>24</v>
      </c>
      <c r="D188" s="1" t="s">
        <v>353</v>
      </c>
      <c r="E188" s="1" t="s">
        <v>26</v>
      </c>
      <c r="F188" s="1" t="s">
        <v>462</v>
      </c>
      <c r="G188" s="1">
        <v>13708676662</v>
      </c>
      <c r="H188" s="35"/>
      <c r="I188" s="1" t="s">
        <v>463</v>
      </c>
      <c r="J188" s="7">
        <v>1</v>
      </c>
      <c r="S188" s="7">
        <v>1</v>
      </c>
      <c r="AA188" s="1">
        <f t="shared" si="11"/>
        <v>2</v>
      </c>
      <c r="AB188" s="1" t="str">
        <f t="shared" si="12"/>
        <v>U1-1;U10-1;</v>
      </c>
    </row>
    <row r="189" hidden="1" spans="1:28">
      <c r="A189" s="14">
        <v>43574</v>
      </c>
      <c r="B189" s="1">
        <v>8743797233</v>
      </c>
      <c r="C189" s="1" t="s">
        <v>63</v>
      </c>
      <c r="D189" s="1" t="s">
        <v>77</v>
      </c>
      <c r="E189" s="1" t="s">
        <v>26</v>
      </c>
      <c r="F189" s="1" t="s">
        <v>350</v>
      </c>
      <c r="G189" s="1">
        <v>13724989834</v>
      </c>
      <c r="H189" s="35"/>
      <c r="I189" s="1" t="s">
        <v>351</v>
      </c>
      <c r="J189" s="7">
        <v>1</v>
      </c>
      <c r="M189" s="7">
        <v>1</v>
      </c>
      <c r="AA189" s="1">
        <f t="shared" si="11"/>
        <v>2</v>
      </c>
      <c r="AB189" s="1" t="str">
        <f t="shared" si="12"/>
        <v>U1-1;U4-1;</v>
      </c>
    </row>
    <row r="190" hidden="1" spans="1:28">
      <c r="A190" s="14">
        <v>43574</v>
      </c>
      <c r="B190" s="1">
        <v>8007617674</v>
      </c>
      <c r="C190" s="1" t="s">
        <v>63</v>
      </c>
      <c r="D190" s="1" t="s">
        <v>77</v>
      </c>
      <c r="E190" s="1" t="s">
        <v>26</v>
      </c>
      <c r="F190" s="1" t="s">
        <v>350</v>
      </c>
      <c r="G190" s="1">
        <v>13724989834</v>
      </c>
      <c r="H190" s="35"/>
      <c r="I190" s="1" t="s">
        <v>351</v>
      </c>
      <c r="V190" s="1" t="s">
        <v>464</v>
      </c>
      <c r="AA190" s="1">
        <f t="shared" si="11"/>
        <v>0</v>
      </c>
      <c r="AB190" s="1" t="str">
        <f t="shared" si="12"/>
        <v>US5-1</v>
      </c>
    </row>
    <row r="191" hidden="1" spans="1:28">
      <c r="A191" s="14">
        <v>43574</v>
      </c>
      <c r="B191" s="1">
        <v>2184059356</v>
      </c>
      <c r="C191" s="1" t="s">
        <v>24</v>
      </c>
      <c r="D191" s="1" t="s">
        <v>155</v>
      </c>
      <c r="E191" s="1" t="s">
        <v>26</v>
      </c>
      <c r="F191" s="1" t="s">
        <v>465</v>
      </c>
      <c r="G191" s="1">
        <v>15573173337</v>
      </c>
      <c r="H191" s="35"/>
      <c r="I191" s="1" t="s">
        <v>466</v>
      </c>
      <c r="J191" s="7">
        <v>1</v>
      </c>
      <c r="AA191" s="1">
        <f t="shared" si="11"/>
        <v>1</v>
      </c>
      <c r="AB191" s="1" t="str">
        <f t="shared" si="12"/>
        <v>U1-1;</v>
      </c>
    </row>
    <row r="192" hidden="1" spans="1:28">
      <c r="A192" s="14">
        <v>43574</v>
      </c>
      <c r="B192" s="1">
        <v>8961292917</v>
      </c>
      <c r="C192" s="1" t="s">
        <v>29</v>
      </c>
      <c r="D192" s="1" t="s">
        <v>467</v>
      </c>
      <c r="E192" s="1" t="s">
        <v>26</v>
      </c>
      <c r="F192" s="1" t="s">
        <v>467</v>
      </c>
      <c r="G192" s="1">
        <v>18926136666</v>
      </c>
      <c r="H192" s="35"/>
      <c r="I192" s="1" t="s">
        <v>468</v>
      </c>
      <c r="J192" s="7">
        <v>3</v>
      </c>
      <c r="K192" s="7">
        <v>3</v>
      </c>
      <c r="N192" s="7">
        <v>1</v>
      </c>
      <c r="P192" s="7">
        <v>1</v>
      </c>
      <c r="R192" s="7">
        <v>3</v>
      </c>
      <c r="AA192" s="1">
        <f t="shared" si="11"/>
        <v>11</v>
      </c>
      <c r="AB192" s="1" t="str">
        <f t="shared" si="12"/>
        <v>U1-3;U2-3;U6-1;U7-1;U9-3;</v>
      </c>
    </row>
    <row r="193" spans="1:28">
      <c r="A193" s="14">
        <v>43577</v>
      </c>
      <c r="B193" s="1" t="s">
        <v>469</v>
      </c>
      <c r="C193" s="1" t="s">
        <v>63</v>
      </c>
      <c r="D193" s="1" t="s">
        <v>470</v>
      </c>
      <c r="E193" s="1" t="s">
        <v>26</v>
      </c>
      <c r="F193" s="1" t="s">
        <v>471</v>
      </c>
      <c r="G193" s="1">
        <v>13632911181</v>
      </c>
      <c r="H193" s="35"/>
      <c r="I193" s="1" t="s">
        <v>472</v>
      </c>
      <c r="J193" s="7">
        <v>2</v>
      </c>
      <c r="R193" s="7">
        <v>1</v>
      </c>
      <c r="V193" s="1" t="s">
        <v>473</v>
      </c>
      <c r="AB193" s="1" t="str">
        <f t="shared" si="12"/>
        <v>U1-2;U9-1;UQ15-1</v>
      </c>
    </row>
    <row r="194" spans="1:28">
      <c r="A194" s="14">
        <v>43577</v>
      </c>
      <c r="B194" s="1">
        <v>4409298925</v>
      </c>
      <c r="C194" s="1" t="s">
        <v>63</v>
      </c>
      <c r="D194" s="1" t="s">
        <v>228</v>
      </c>
      <c r="E194" s="1" t="s">
        <v>26</v>
      </c>
      <c r="F194" s="1" t="s">
        <v>228</v>
      </c>
      <c r="G194" s="1">
        <v>18661710532</v>
      </c>
      <c r="H194" s="35"/>
      <c r="I194" s="1" t="s">
        <v>474</v>
      </c>
      <c r="J194" s="7">
        <v>4</v>
      </c>
      <c r="Q194" s="7">
        <v>4</v>
      </c>
      <c r="AA194" s="1">
        <f>SUM(J194:S194)</f>
        <v>8</v>
      </c>
      <c r="AB194" s="1" t="str">
        <f t="shared" si="12"/>
        <v>U1-4;U8-4;</v>
      </c>
    </row>
    <row r="195" spans="1:28">
      <c r="A195" s="14">
        <v>43577</v>
      </c>
      <c r="B195" s="1">
        <v>5957307675</v>
      </c>
      <c r="C195" s="1" t="s">
        <v>24</v>
      </c>
      <c r="D195" s="1" t="s">
        <v>365</v>
      </c>
      <c r="E195" s="1" t="s">
        <v>26</v>
      </c>
      <c r="F195" s="1" t="s">
        <v>475</v>
      </c>
      <c r="G195" s="1">
        <v>18997731685</v>
      </c>
      <c r="H195" s="35"/>
      <c r="I195" s="1" t="s">
        <v>476</v>
      </c>
      <c r="J195" s="7">
        <v>3</v>
      </c>
      <c r="K195" s="7">
        <v>3</v>
      </c>
      <c r="N195" s="7">
        <v>2</v>
      </c>
      <c r="Q195" s="7">
        <v>8</v>
      </c>
      <c r="R195" s="7">
        <v>2</v>
      </c>
      <c r="AA195" s="1">
        <f>SUM(J195:S195)</f>
        <v>18</v>
      </c>
      <c r="AB195" s="1" t="str">
        <f t="shared" si="12"/>
        <v>U1-3;U2-3;U6-2;U8-8;U9-2;</v>
      </c>
    </row>
    <row r="196" spans="1:28">
      <c r="A196" s="14">
        <v>43577</v>
      </c>
      <c r="B196" s="1">
        <v>6049805522</v>
      </c>
      <c r="C196" s="1" t="s">
        <v>63</v>
      </c>
      <c r="D196" s="1" t="s">
        <v>408</v>
      </c>
      <c r="E196" s="1" t="s">
        <v>26</v>
      </c>
      <c r="F196" s="1" t="s">
        <v>477</v>
      </c>
      <c r="G196" s="1">
        <v>13181315266</v>
      </c>
      <c r="H196" s="35"/>
      <c r="I196" s="1" t="s">
        <v>478</v>
      </c>
      <c r="J196" s="7">
        <v>2</v>
      </c>
      <c r="L196" s="7">
        <v>1</v>
      </c>
      <c r="R196" s="7">
        <v>1</v>
      </c>
      <c r="AA196" s="1">
        <f>SUM(J196:S196)</f>
        <v>4</v>
      </c>
      <c r="AB196" s="1" t="str">
        <f t="shared" si="12"/>
        <v>U1-2;U3-1;U9-1;</v>
      </c>
    </row>
    <row r="197" spans="1:28">
      <c r="A197" s="14">
        <v>43577</v>
      </c>
      <c r="B197" s="1">
        <v>8654811831</v>
      </c>
      <c r="C197" s="1" t="s">
        <v>63</v>
      </c>
      <c r="D197" s="1" t="s">
        <v>408</v>
      </c>
      <c r="E197" s="1" t="s">
        <v>37</v>
      </c>
      <c r="F197" s="1" t="s">
        <v>477</v>
      </c>
      <c r="G197" s="1">
        <v>13181315266</v>
      </c>
      <c r="H197" s="35">
        <v>3.70826197708024e+17</v>
      </c>
      <c r="I197" s="1" t="s">
        <v>478</v>
      </c>
      <c r="J197" s="7">
        <v>2</v>
      </c>
      <c r="L197" s="7">
        <v>1</v>
      </c>
      <c r="AA197" s="1">
        <f>SUM(J197:S197)</f>
        <v>3</v>
      </c>
      <c r="AB197" s="1" t="str">
        <f t="shared" si="12"/>
        <v>U1-2;U3-1;</v>
      </c>
    </row>
    <row r="198" spans="1:28">
      <c r="A198" s="14">
        <v>43577</v>
      </c>
      <c r="B198" s="1">
        <v>2187619369</v>
      </c>
      <c r="C198" s="1" t="s">
        <v>63</v>
      </c>
      <c r="D198" s="1" t="s">
        <v>64</v>
      </c>
      <c r="E198" s="1" t="s">
        <v>26</v>
      </c>
      <c r="F198" s="1" t="s">
        <v>479</v>
      </c>
      <c r="G198" s="1">
        <v>18278115842</v>
      </c>
      <c r="H198" s="35"/>
      <c r="I198" s="1" t="s">
        <v>480</v>
      </c>
      <c r="Q198" s="7">
        <v>1</v>
      </c>
      <c r="AA198" s="1">
        <f>SUM(J198:S198)</f>
        <v>1</v>
      </c>
      <c r="AB198" s="1" t="str">
        <f t="shared" si="12"/>
        <v>U8-1;</v>
      </c>
    </row>
    <row r="199" spans="1:28">
      <c r="A199" s="14">
        <v>43577</v>
      </c>
      <c r="B199" s="1">
        <v>2762493522</v>
      </c>
      <c r="C199" s="1" t="s">
        <v>63</v>
      </c>
      <c r="D199" s="1" t="s">
        <v>192</v>
      </c>
      <c r="E199" s="1" t="s">
        <v>26</v>
      </c>
      <c r="F199" s="1" t="s">
        <v>481</v>
      </c>
      <c r="G199" s="1">
        <v>13580358207</v>
      </c>
      <c r="H199" s="35"/>
      <c r="I199" s="1" t="s">
        <v>482</v>
      </c>
      <c r="L199" s="7">
        <v>2</v>
      </c>
      <c r="R199" s="7">
        <v>1</v>
      </c>
      <c r="S199" s="7">
        <v>1</v>
      </c>
      <c r="AA199" s="1">
        <f>SUM(J199:S199)</f>
        <v>4</v>
      </c>
      <c r="AB199" s="1" t="str">
        <f t="shared" si="12"/>
        <v>U3-2;U9-1;U10-1;</v>
      </c>
    </row>
    <row r="200" spans="1:28">
      <c r="A200" s="14">
        <v>43577</v>
      </c>
      <c r="B200" s="1">
        <v>4893323435</v>
      </c>
      <c r="C200" s="1" t="s">
        <v>24</v>
      </c>
      <c r="D200" s="1" t="s">
        <v>112</v>
      </c>
      <c r="E200" s="1" t="s">
        <v>26</v>
      </c>
      <c r="F200" s="1" t="s">
        <v>483</v>
      </c>
      <c r="G200" s="1">
        <v>15985727882</v>
      </c>
      <c r="H200" s="35"/>
      <c r="I200" s="1" t="s">
        <v>484</v>
      </c>
      <c r="J200" s="7">
        <v>4</v>
      </c>
      <c r="K200" s="7">
        <v>4</v>
      </c>
      <c r="R200" s="7">
        <v>2</v>
      </c>
      <c r="AA200" s="1">
        <f>SUM(J200:S200)</f>
        <v>10</v>
      </c>
      <c r="AB200" s="1" t="str">
        <f t="shared" si="12"/>
        <v>U1-4;U2-4;U9-2;</v>
      </c>
    </row>
    <row r="201" spans="1:28">
      <c r="A201" s="14">
        <v>43577</v>
      </c>
      <c r="B201" s="1">
        <v>2822709612</v>
      </c>
      <c r="C201" s="1" t="s">
        <v>63</v>
      </c>
      <c r="D201" s="1" t="s">
        <v>84</v>
      </c>
      <c r="E201" s="1" t="s">
        <v>26</v>
      </c>
      <c r="F201" s="1" t="s">
        <v>485</v>
      </c>
      <c r="G201" s="1">
        <v>13791161006</v>
      </c>
      <c r="H201" s="35"/>
      <c r="I201" s="1" t="s">
        <v>486</v>
      </c>
      <c r="S201" s="7">
        <v>1</v>
      </c>
      <c r="AA201" s="1">
        <f>SUM(J201:S201)</f>
        <v>1</v>
      </c>
      <c r="AB201" s="1" t="str">
        <f t="shared" si="12"/>
        <v>U10-1;</v>
      </c>
    </row>
    <row r="202" spans="1:28">
      <c r="A202" s="14">
        <v>43577</v>
      </c>
      <c r="B202" s="1">
        <v>2198408207</v>
      </c>
      <c r="C202" s="1" t="s">
        <v>24</v>
      </c>
      <c r="D202" s="1" t="s">
        <v>182</v>
      </c>
      <c r="E202" s="1" t="s">
        <v>26</v>
      </c>
      <c r="F202" s="1" t="s">
        <v>487</v>
      </c>
      <c r="G202" s="1">
        <v>17782300909</v>
      </c>
      <c r="H202" s="35"/>
      <c r="I202" s="1" t="s">
        <v>488</v>
      </c>
      <c r="J202" s="7">
        <v>2</v>
      </c>
      <c r="K202" s="7">
        <v>5</v>
      </c>
      <c r="Q202" s="7">
        <v>1</v>
      </c>
      <c r="R202" s="7">
        <v>2</v>
      </c>
      <c r="AA202" s="1">
        <f>SUM(J202:S202)</f>
        <v>10</v>
      </c>
      <c r="AB202" s="1" t="str">
        <f t="shared" si="12"/>
        <v>U1-2;U2-5;U8-1;U9-2;</v>
      </c>
    </row>
    <row r="203" spans="1:28">
      <c r="A203" s="14">
        <v>43577</v>
      </c>
      <c r="B203" s="1">
        <v>4105877301</v>
      </c>
      <c r="C203" s="1" t="s">
        <v>63</v>
      </c>
      <c r="D203" s="1" t="s">
        <v>93</v>
      </c>
      <c r="E203" s="1" t="s">
        <v>26</v>
      </c>
      <c r="F203" s="1" t="s">
        <v>489</v>
      </c>
      <c r="G203" s="1">
        <v>13592289689</v>
      </c>
      <c r="H203" s="35"/>
      <c r="I203" s="1" t="s">
        <v>490</v>
      </c>
      <c r="J203" s="7">
        <v>1</v>
      </c>
      <c r="AA203" s="1">
        <f>SUM(J203:S203)</f>
        <v>1</v>
      </c>
      <c r="AB203" s="1" t="str">
        <f t="shared" si="12"/>
        <v>U1-1;</v>
      </c>
    </row>
    <row r="204" spans="1:28">
      <c r="A204" s="14">
        <v>43577</v>
      </c>
      <c r="B204" s="1">
        <v>7618957959</v>
      </c>
      <c r="C204" s="1" t="s">
        <v>24</v>
      </c>
      <c r="D204" s="1" t="s">
        <v>365</v>
      </c>
      <c r="E204" s="1" t="s">
        <v>26</v>
      </c>
      <c r="F204" s="1" t="s">
        <v>365</v>
      </c>
      <c r="G204" s="1">
        <v>13489063369</v>
      </c>
      <c r="H204" s="35"/>
      <c r="I204" s="1" t="s">
        <v>491</v>
      </c>
      <c r="J204" s="7">
        <v>3</v>
      </c>
      <c r="K204" s="7">
        <v>3</v>
      </c>
      <c r="N204" s="7">
        <v>1</v>
      </c>
      <c r="R204" s="7">
        <v>2</v>
      </c>
      <c r="AA204" s="1">
        <f>SUM(J204:S204)</f>
        <v>9</v>
      </c>
      <c r="AB204" s="1" t="str">
        <f t="shared" si="12"/>
        <v>U1-3;U2-3;U6-1;U9-2;</v>
      </c>
    </row>
    <row r="205" spans="1:28">
      <c r="A205" s="14">
        <v>43577</v>
      </c>
      <c r="B205" s="1">
        <v>3259545811</v>
      </c>
      <c r="C205" s="1" t="s">
        <v>24</v>
      </c>
      <c r="D205" s="1" t="s">
        <v>89</v>
      </c>
      <c r="E205" s="1" t="s">
        <v>26</v>
      </c>
      <c r="F205" s="1" t="s">
        <v>492</v>
      </c>
      <c r="G205" s="1">
        <v>13727185481</v>
      </c>
      <c r="H205" s="35"/>
      <c r="I205" s="1" t="s">
        <v>493</v>
      </c>
      <c r="Q205" s="7">
        <v>1</v>
      </c>
      <c r="AA205" s="1">
        <f>SUM(J205:S205)</f>
        <v>1</v>
      </c>
      <c r="AB205" s="1" t="str">
        <f t="shared" si="12"/>
        <v>U8-1;</v>
      </c>
    </row>
    <row r="206" spans="1:28">
      <c r="A206" s="14">
        <v>43577</v>
      </c>
      <c r="B206" s="1">
        <v>1593058342</v>
      </c>
      <c r="C206" s="1" t="s">
        <v>24</v>
      </c>
      <c r="D206" s="1" t="s">
        <v>89</v>
      </c>
      <c r="E206" s="1" t="s">
        <v>26</v>
      </c>
      <c r="F206" s="1" t="s">
        <v>494</v>
      </c>
      <c r="G206" s="1">
        <v>13933695202</v>
      </c>
      <c r="H206" s="35"/>
      <c r="I206" s="1" t="s">
        <v>495</v>
      </c>
      <c r="Q206" s="7">
        <v>1</v>
      </c>
      <c r="AA206" s="1">
        <f>SUM(J206:S206)</f>
        <v>1</v>
      </c>
      <c r="AB206" s="1" t="str">
        <f t="shared" si="12"/>
        <v>U8-1;</v>
      </c>
    </row>
    <row r="207" spans="1:28">
      <c r="A207" s="14">
        <v>43577</v>
      </c>
      <c r="B207" s="1">
        <v>6160409665</v>
      </c>
      <c r="C207" s="1" t="s">
        <v>24</v>
      </c>
      <c r="D207" s="1" t="s">
        <v>89</v>
      </c>
      <c r="E207" s="1" t="s">
        <v>26</v>
      </c>
      <c r="F207" s="1" t="s">
        <v>496</v>
      </c>
      <c r="G207" s="1">
        <v>13933581635</v>
      </c>
      <c r="H207" s="35"/>
      <c r="I207" s="1" t="s">
        <v>497</v>
      </c>
      <c r="Q207" s="7">
        <v>1</v>
      </c>
      <c r="AA207" s="1">
        <f>SUM(J207:S207)</f>
        <v>1</v>
      </c>
      <c r="AB207" s="1" t="str">
        <f t="shared" si="12"/>
        <v>U8-1;</v>
      </c>
    </row>
    <row r="208" spans="1:28">
      <c r="A208" s="14">
        <v>43577</v>
      </c>
      <c r="B208" s="1">
        <v>6609711066</v>
      </c>
      <c r="C208" s="1" t="s">
        <v>63</v>
      </c>
      <c r="D208" s="1" t="s">
        <v>116</v>
      </c>
      <c r="E208" s="1" t="s">
        <v>26</v>
      </c>
      <c r="F208" s="1" t="s">
        <v>116</v>
      </c>
      <c r="G208" s="1">
        <v>18952299872</v>
      </c>
      <c r="H208" s="35"/>
      <c r="I208" s="1" t="s">
        <v>118</v>
      </c>
      <c r="J208" s="7">
        <v>10</v>
      </c>
      <c r="K208" s="7">
        <v>10</v>
      </c>
      <c r="L208" s="7">
        <v>2</v>
      </c>
      <c r="M208" s="7">
        <v>2</v>
      </c>
      <c r="N208" s="7">
        <v>2</v>
      </c>
      <c r="AA208" s="1">
        <f>SUM(J208:S208)</f>
        <v>26</v>
      </c>
      <c r="AB208" s="1" t="str">
        <f t="shared" si="12"/>
        <v>U1-10;U2-10;U3-2;U4-2;U6-2;</v>
      </c>
    </row>
    <row r="209" spans="1:28">
      <c r="A209" s="14">
        <v>43577</v>
      </c>
      <c r="B209" s="1">
        <v>7375930302</v>
      </c>
      <c r="C209" s="1" t="s">
        <v>63</v>
      </c>
      <c r="D209" s="1" t="s">
        <v>93</v>
      </c>
      <c r="E209" s="1" t="s">
        <v>26</v>
      </c>
      <c r="F209" s="1" t="s">
        <v>415</v>
      </c>
      <c r="G209" s="1">
        <v>13613828031</v>
      </c>
      <c r="H209" s="35"/>
      <c r="I209" s="1" t="s">
        <v>416</v>
      </c>
      <c r="N209" s="7">
        <v>1</v>
      </c>
      <c r="R209" s="7">
        <v>2</v>
      </c>
      <c r="S209" s="7">
        <v>4</v>
      </c>
      <c r="AA209" s="1">
        <f>SUM(J209:S209)</f>
        <v>7</v>
      </c>
      <c r="AB209" s="1" t="str">
        <f t="shared" si="12"/>
        <v>U6-1;U9-2;U10-4;</v>
      </c>
    </row>
    <row r="210" spans="1:28">
      <c r="A210" s="14">
        <v>43577</v>
      </c>
      <c r="B210" s="1">
        <v>1691159359</v>
      </c>
      <c r="C210" s="1" t="s">
        <v>24</v>
      </c>
      <c r="D210" s="1" t="s">
        <v>112</v>
      </c>
      <c r="E210" s="1" t="s">
        <v>26</v>
      </c>
      <c r="F210" s="1" t="s">
        <v>112</v>
      </c>
      <c r="G210" s="1">
        <v>13720826093</v>
      </c>
      <c r="H210" s="35"/>
      <c r="I210" s="1" t="s">
        <v>113</v>
      </c>
      <c r="K210" s="7">
        <v>4</v>
      </c>
      <c r="R210" s="7">
        <v>3</v>
      </c>
      <c r="AA210" s="1">
        <f t="shared" ref="AA210:AA217" si="13">SUM(J210:S210)</f>
        <v>7</v>
      </c>
      <c r="AB210" s="1" t="str">
        <f>IF(J210&gt;0,"U1-"&amp;J210&amp;";","")&amp;IF(K210&gt;0,"U2-"&amp;K210&amp;";","")&amp;IF(L210&gt;0,"U3-"&amp;L210&amp;";","")&amp;IF(M210&gt;0,"U4-"&amp;M210&amp;";","")&amp;IF(N210&gt;0,"U6-"&amp;N210&amp;";","")&amp;IF(O210&gt;0,"U6(Toddler)-"&amp;O210&amp;";","")&amp;IF(P210&gt;0,"U7-"&amp;P210&amp;";","")&amp;IF(Q210&gt;0,"U8-"&amp;Q210&amp;";","")&amp;IF(R210&gt;0,"U9-"&amp;R210&amp;";","")&amp;IF(S210&gt;0,"U10-"&amp;S210&amp;";","")&amp;$V210</f>
        <v>U2-4;U9-3;</v>
      </c>
    </row>
    <row r="211" spans="1:28">
      <c r="A211" s="14">
        <v>43577</v>
      </c>
      <c r="B211" s="1">
        <v>8696520001</v>
      </c>
      <c r="C211" s="1" t="s">
        <v>63</v>
      </c>
      <c r="D211" s="1" t="s">
        <v>470</v>
      </c>
      <c r="E211" s="1" t="s">
        <v>26</v>
      </c>
      <c r="F211" s="1" t="s">
        <v>498</v>
      </c>
      <c r="G211" s="1">
        <v>18928190333</v>
      </c>
      <c r="H211" s="35"/>
      <c r="I211" s="1" t="s">
        <v>499</v>
      </c>
      <c r="O211" s="7">
        <v>1</v>
      </c>
      <c r="AA211" s="1">
        <f t="shared" si="13"/>
        <v>1</v>
      </c>
      <c r="AB211" s="1" t="str">
        <f>IF(J211&gt;0,"U1-"&amp;J211&amp;";","")&amp;IF(K211&gt;0,"U2-"&amp;K211&amp;";","")&amp;IF(L211&gt;0,"U3-"&amp;L211&amp;";","")&amp;IF(M211&gt;0,"U4-"&amp;M211&amp;";","")&amp;IF(N211&gt;0,"U6-"&amp;N211&amp;";","")&amp;IF(O211&gt;0,"U6(Toddler)-"&amp;O211&amp;";","")&amp;IF(P211&gt;0,"U7-"&amp;P211&amp;";","")&amp;IF(Q211&gt;0,"U8-"&amp;Q211&amp;";","")&amp;IF(R211&gt;0,"U9-"&amp;R211&amp;";","")&amp;IF(S211&gt;0,"U10-"&amp;S211&amp;";","")&amp;$V211</f>
        <v>U6(Toddler)-1;</v>
      </c>
    </row>
    <row r="212" spans="1:28">
      <c r="A212" s="14">
        <v>43577</v>
      </c>
      <c r="B212" s="1">
        <v>1139449487</v>
      </c>
      <c r="C212" s="1" t="s">
        <v>63</v>
      </c>
      <c r="D212" s="1" t="s">
        <v>179</v>
      </c>
      <c r="E212" s="1" t="s">
        <v>37</v>
      </c>
      <c r="F212" s="1" t="s">
        <v>500</v>
      </c>
      <c r="G212" s="1">
        <v>13928698799</v>
      </c>
      <c r="H212" s="35" t="s">
        <v>501</v>
      </c>
      <c r="I212" s="1" t="s">
        <v>502</v>
      </c>
      <c r="J212" s="7">
        <v>1</v>
      </c>
      <c r="AA212" s="1">
        <f t="shared" si="13"/>
        <v>1</v>
      </c>
      <c r="AB212" s="1" t="str">
        <f>IF(J212&gt;0,"U1-"&amp;J212&amp;";","")&amp;IF(K212&gt;0,"U2-"&amp;K212&amp;";","")&amp;IF(L212&gt;0,"U3-"&amp;L212&amp;";","")&amp;IF(M212&gt;0,"U4-"&amp;M212&amp;";","")&amp;IF(N212&gt;0,"U6-"&amp;N212&amp;";","")&amp;IF(O212&gt;0,"U6(Toddler)-"&amp;O212&amp;";","")&amp;IF(P212&gt;0,"U7-"&amp;P212&amp;";","")&amp;IF(Q212&gt;0,"U8-"&amp;Q212&amp;";","")&amp;IF(R212&gt;0,"U9-"&amp;R212&amp;";","")&amp;IF(S212&gt;0,"U10-"&amp;S212&amp;";","")&amp;$V212</f>
        <v>U1-1;</v>
      </c>
    </row>
    <row r="213" spans="1:28">
      <c r="A213" s="14">
        <v>43577</v>
      </c>
      <c r="B213" s="1">
        <v>1455759302</v>
      </c>
      <c r="C213" s="1" t="s">
        <v>63</v>
      </c>
      <c r="D213" s="1" t="s">
        <v>179</v>
      </c>
      <c r="E213" s="1" t="s">
        <v>26</v>
      </c>
      <c r="F213" s="1" t="s">
        <v>503</v>
      </c>
      <c r="G213" s="1">
        <v>13902331433</v>
      </c>
      <c r="H213" s="35"/>
      <c r="I213" s="1" t="s">
        <v>504</v>
      </c>
      <c r="L213" s="7">
        <v>1</v>
      </c>
      <c r="AA213" s="1">
        <f t="shared" si="13"/>
        <v>1</v>
      </c>
      <c r="AB213" s="1" t="str">
        <f>IF(J213&gt;0,"U1-"&amp;J213&amp;";","")&amp;IF(K213&gt;0,"U2-"&amp;K213&amp;";","")&amp;IF(L213&gt;0,"U3-"&amp;L213&amp;";","")&amp;IF(M213&gt;0,"U4-"&amp;M213&amp;";","")&amp;IF(N213&gt;0,"U6-"&amp;N213&amp;";","")&amp;IF(O213&gt;0,"U6(Toddler)-"&amp;O213&amp;";","")&amp;IF(P213&gt;0,"U7-"&amp;P213&amp;";","")&amp;IF(Q213&gt;0,"U8-"&amp;Q213&amp;";","")&amp;IF(R213&gt;0,"U9-"&amp;R213&amp;";","")&amp;IF(S213&gt;0,"U10-"&amp;S213&amp;";","")&amp;$V213</f>
        <v>U3-1;</v>
      </c>
    </row>
    <row r="214" spans="1:28">
      <c r="A214" s="14">
        <v>43577</v>
      </c>
      <c r="B214" s="1">
        <v>6549843611</v>
      </c>
      <c r="C214" s="1" t="s">
        <v>63</v>
      </c>
      <c r="D214" s="1" t="s">
        <v>64</v>
      </c>
      <c r="E214" s="1" t="s">
        <v>26</v>
      </c>
      <c r="F214" s="1" t="s">
        <v>505</v>
      </c>
      <c r="G214" s="1">
        <v>13607886226</v>
      </c>
      <c r="H214" s="35"/>
      <c r="I214" s="1" t="s">
        <v>506</v>
      </c>
      <c r="V214" s="1" t="s">
        <v>507</v>
      </c>
      <c r="AA214" s="1">
        <f t="shared" si="13"/>
        <v>0</v>
      </c>
      <c r="AB214" s="1" t="str">
        <f>IF(J214&gt;0,"U1-"&amp;J214&amp;";","")&amp;IF(K214&gt;0,"U2-"&amp;K214&amp;";","")&amp;IF(L214&gt;0,"U3-"&amp;L214&amp;";","")&amp;IF(M214&gt;0,"U4-"&amp;M214&amp;";","")&amp;IF(N214&gt;0,"U6-"&amp;N214&amp;";","")&amp;IF(O214&gt;0,"U6(Toddler)-"&amp;O214&amp;";","")&amp;IF(P214&gt;0,"U7-"&amp;P214&amp;";","")&amp;IF(Q214&gt;0,"U8-"&amp;Q214&amp;";","")&amp;IF(R214&gt;0,"U9-"&amp;R214&amp;";","")&amp;IF(S214&gt;0,"U10-"&amp;S214&amp;";","")&amp;$V214</f>
        <v>UK10-1 ;UQ10-1</v>
      </c>
    </row>
    <row r="215" spans="1:28">
      <c r="A215" s="14">
        <v>43577</v>
      </c>
      <c r="B215" s="1">
        <v>1662098155</v>
      </c>
      <c r="C215" s="1" t="s">
        <v>24</v>
      </c>
      <c r="D215" s="1" t="s">
        <v>25</v>
      </c>
      <c r="E215" s="1" t="s">
        <v>26</v>
      </c>
      <c r="F215" s="1" t="s">
        <v>25</v>
      </c>
      <c r="G215" s="1">
        <v>18601239906</v>
      </c>
      <c r="H215" s="35"/>
      <c r="I215" s="1" t="s">
        <v>220</v>
      </c>
      <c r="K215" s="7">
        <v>2</v>
      </c>
      <c r="L215" s="7">
        <v>2</v>
      </c>
      <c r="M215" s="7">
        <v>1</v>
      </c>
      <c r="N215" s="7">
        <v>1</v>
      </c>
      <c r="O215" s="7">
        <v>2</v>
      </c>
      <c r="P215" s="7">
        <v>1</v>
      </c>
      <c r="Q215" s="7">
        <v>4</v>
      </c>
      <c r="R215" s="7">
        <v>1</v>
      </c>
      <c r="S215" s="7">
        <v>1</v>
      </c>
      <c r="AA215" s="1">
        <f t="shared" si="13"/>
        <v>15</v>
      </c>
      <c r="AB215" s="1" t="str">
        <f>IF(J215&gt;0,"U1-"&amp;J215&amp;";","")&amp;IF(K215&gt;0,"U2-"&amp;K215&amp;";","")&amp;IF(L215&gt;0,"U3-"&amp;L215&amp;";","")&amp;IF(M215&gt;0,"U4-"&amp;M215&amp;";","")&amp;IF(N215&gt;0,"U6-"&amp;N215&amp;";","")&amp;IF(O215&gt;0,"U6(Toddler)-"&amp;O215&amp;";","")&amp;IF(P215&gt;0,"U7-"&amp;P215&amp;";","")&amp;IF(Q215&gt;0,"U8-"&amp;Q215&amp;";","")&amp;IF(R215&gt;0,"U9-"&amp;R215&amp;";","")&amp;IF(S215&gt;0,"U10-"&amp;S215&amp;";","")&amp;$V215</f>
        <v>U2-2;U3-2;U4-1;U6-1;U6(Toddler)-2;U7-1;U8-4;U9-1;U10-1;</v>
      </c>
    </row>
    <row r="216" spans="1:28">
      <c r="A216" s="14">
        <v>43577</v>
      </c>
      <c r="B216" s="1">
        <v>6968802184</v>
      </c>
      <c r="C216" s="1" t="s">
        <v>24</v>
      </c>
      <c r="D216" s="1" t="s">
        <v>508</v>
      </c>
      <c r="E216" s="1" t="s">
        <v>37</v>
      </c>
      <c r="F216" s="1" t="s">
        <v>509</v>
      </c>
      <c r="G216" s="1">
        <v>13504006757</v>
      </c>
      <c r="H216" s="35">
        <v>2.10204198008045e+17</v>
      </c>
      <c r="I216" s="1" t="s">
        <v>510</v>
      </c>
      <c r="J216" s="7">
        <v>1</v>
      </c>
      <c r="K216" s="7">
        <v>1</v>
      </c>
      <c r="AA216" s="1">
        <f t="shared" si="13"/>
        <v>2</v>
      </c>
      <c r="AB216" s="1" t="str">
        <f>IF(J216&gt;0,"U1-"&amp;J216&amp;";","")&amp;IF(K216&gt;0,"U2-"&amp;K216&amp;";","")&amp;IF(L216&gt;0,"U3-"&amp;L216&amp;";","")&amp;IF(M216&gt;0,"U4-"&amp;M216&amp;";","")&amp;IF(N216&gt;0,"U6-"&amp;N216&amp;";","")&amp;IF(O216&gt;0,"U6(Toddler)-"&amp;O216&amp;";","")&amp;IF(P216&gt;0,"U7-"&amp;P216&amp;";","")&amp;IF(Q216&gt;0,"U8-"&amp;Q216&amp;";","")&amp;IF(R216&gt;0,"U9-"&amp;R216&amp;";","")&amp;IF(S216&gt;0,"U10-"&amp;S216&amp;";","")&amp;$V216</f>
        <v>U1-1;U2-1;</v>
      </c>
    </row>
    <row r="217" spans="1:28">
      <c r="A217" s="14">
        <v>43577</v>
      </c>
      <c r="B217" s="1">
        <v>3927089838</v>
      </c>
      <c r="C217" s="1" t="s">
        <v>63</v>
      </c>
      <c r="D217" s="1" t="s">
        <v>213</v>
      </c>
      <c r="E217" s="1" t="s">
        <v>26</v>
      </c>
      <c r="F217" s="1" t="s">
        <v>213</v>
      </c>
      <c r="G217" s="1">
        <v>17795153840</v>
      </c>
      <c r="H217" s="35"/>
      <c r="I217" s="1" t="s">
        <v>511</v>
      </c>
      <c r="J217" s="7">
        <v>5</v>
      </c>
      <c r="K217" s="7">
        <v>5</v>
      </c>
      <c r="AA217" s="1">
        <f t="shared" si="13"/>
        <v>10</v>
      </c>
      <c r="AB217" s="1" t="str">
        <f>IF(J217&gt;0,"U1-"&amp;J217&amp;";","")&amp;IF(K217&gt;0,"U2-"&amp;K217&amp;";","")&amp;IF(L217&gt;0,"U3-"&amp;L217&amp;";","")&amp;IF(M217&gt;0,"U4-"&amp;M217&amp;";","")&amp;IF(N217&gt;0,"U6-"&amp;N217&amp;";","")&amp;IF(O217&gt;0,"U6(Toddler)-"&amp;O217&amp;";","")&amp;IF(P217&gt;0,"U7-"&amp;P217&amp;";","")&amp;IF(Q217&gt;0,"U8-"&amp;Q217&amp;";","")&amp;IF(R217&gt;0,"U9-"&amp;R217&amp;";","")&amp;IF(S217&gt;0,"U10-"&amp;S217&amp;";","")&amp;$V217</f>
        <v>U1-5;U2-5;</v>
      </c>
    </row>
    <row r="218" spans="1:28">
      <c r="A218" s="14">
        <v>43577</v>
      </c>
      <c r="B218" s="1">
        <v>1346193931</v>
      </c>
      <c r="C218" s="1" t="s">
        <v>29</v>
      </c>
      <c r="D218" s="1" t="s">
        <v>512</v>
      </c>
      <c r="E218" s="1" t="s">
        <v>26</v>
      </c>
      <c r="F218" s="1" t="s">
        <v>512</v>
      </c>
      <c r="G218" s="1">
        <v>18186889769</v>
      </c>
      <c r="H218" s="1"/>
      <c r="I218" s="1" t="s">
        <v>513</v>
      </c>
      <c r="J218" s="7">
        <v>3</v>
      </c>
      <c r="K218" s="7">
        <v>3</v>
      </c>
      <c r="M218" s="7">
        <v>2</v>
      </c>
      <c r="AA218" s="1">
        <f>SUM(J218:S218)</f>
        <v>8</v>
      </c>
      <c r="AB218" s="1" t="str">
        <f t="shared" ref="AB210:AB255" si="14">IF(J218&gt;0,"U1-"&amp;J218&amp;";","")&amp;IF(K218&gt;0,"U2-"&amp;K218&amp;";","")&amp;IF(L218&gt;0,"U3-"&amp;L218&amp;";","")&amp;IF(M218&gt;0,"U4-"&amp;M218&amp;";","")&amp;IF(N218&gt;0,"U6-"&amp;N218&amp;";","")&amp;IF(P218&gt;0,"U7-"&amp;P218&amp;";","")&amp;IF(Q218&gt;0,"U8-"&amp;Q218&amp;";","")&amp;IF(R218&gt;0,"U9-"&amp;R218&amp;";","")&amp;IF(S218&gt;0,"U10-"&amp;S218&amp;";","")&amp;V218</f>
        <v>U1-3;U2-3;U4-2;</v>
      </c>
    </row>
    <row r="219" spans="1:28">
      <c r="A219" s="14">
        <v>43577</v>
      </c>
      <c r="B219" s="1">
        <v>5907157874</v>
      </c>
      <c r="C219" s="1" t="s">
        <v>63</v>
      </c>
      <c r="D219" s="1" t="s">
        <v>359</v>
      </c>
      <c r="E219" s="1" t="s">
        <v>26</v>
      </c>
      <c r="F219" s="1" t="s">
        <v>514</v>
      </c>
      <c r="G219" s="1">
        <v>13601394549</v>
      </c>
      <c r="H219" s="35">
        <v>3.71427198207013e+17</v>
      </c>
      <c r="I219" s="1" t="s">
        <v>515</v>
      </c>
      <c r="M219" s="7">
        <v>1</v>
      </c>
      <c r="P219" s="7">
        <v>1</v>
      </c>
      <c r="AA219" s="1">
        <f>SUM(J219:S219)</f>
        <v>2</v>
      </c>
      <c r="AB219" s="1" t="str">
        <f>IF(J219&gt;0,"U1-"&amp;J219&amp;";","")&amp;IF(K219&gt;0,"U2-"&amp;K219&amp;";","")&amp;IF(L219&gt;0,"U3-"&amp;L219&amp;";","")&amp;IF(M219&gt;0,"U4-"&amp;M219&amp;";","")&amp;IF(N219&gt;0,"U6-"&amp;N219&amp;";","")&amp;IF(P219&gt;0,"U7-"&amp;P219&amp;";","")&amp;IF(Q219&gt;0,"U8-"&amp;Q219&amp;";","")&amp;IF(R219&gt;0,"U9-"&amp;R219&amp;";","")&amp;IF(S219&gt;0,"U10-"&amp;S219&amp;";","")&amp;V219</f>
        <v>U4-1;U7-1;</v>
      </c>
    </row>
    <row r="220" spans="1:28">
      <c r="A220" s="14">
        <v>43577</v>
      </c>
      <c r="B220" s="1">
        <v>4056927208</v>
      </c>
      <c r="C220" s="1" t="s">
        <v>24</v>
      </c>
      <c r="D220" s="1" t="s">
        <v>256</v>
      </c>
      <c r="E220" s="1" t="s">
        <v>37</v>
      </c>
      <c r="F220" s="1" t="s">
        <v>256</v>
      </c>
      <c r="G220" s="1">
        <v>640415408</v>
      </c>
      <c r="H220" s="35" t="s">
        <v>516</v>
      </c>
      <c r="I220" s="1" t="s">
        <v>517</v>
      </c>
      <c r="J220" s="7">
        <v>5</v>
      </c>
      <c r="K220" s="7">
        <v>3</v>
      </c>
      <c r="R220" s="7">
        <v>2</v>
      </c>
      <c r="AA220" s="1">
        <f>SUM(J220:S220)</f>
        <v>10</v>
      </c>
      <c r="AB220" s="1" t="str">
        <f>IF(J220&gt;0,"U1-"&amp;J220&amp;";","")&amp;IF(K220&gt;0,"U2-"&amp;K220&amp;";","")&amp;IF(L220&gt;0,"U3-"&amp;L220&amp;";","")&amp;IF(M220&gt;0,"U4-"&amp;M220&amp;";","")&amp;IF(N220&gt;0,"U6-"&amp;N220&amp;";","")&amp;IF(P220&gt;0,"U7-"&amp;P220&amp;";","")&amp;IF(Q220&gt;0,"U8-"&amp;Q220&amp;";","")&amp;IF(R220&gt;0,"U9-"&amp;R220&amp;";","")&amp;IF(S220&gt;0,"U10-"&amp;S220&amp;";","")&amp;V220</f>
        <v>U1-5;U2-3;U9-2;</v>
      </c>
    </row>
    <row r="221" spans="8:28">
      <c r="H221" s="35"/>
      <c r="AB221" s="1" t="str">
        <f t="shared" si="14"/>
        <v/>
      </c>
    </row>
    <row r="222" spans="28:28">
      <c r="AB222" s="1" t="str">
        <f t="shared" si="14"/>
        <v/>
      </c>
    </row>
    <row r="223" spans="28:28">
      <c r="AB223" s="1" t="str">
        <f t="shared" si="14"/>
        <v/>
      </c>
    </row>
    <row r="224" spans="28:28">
      <c r="AB224" s="1" t="str">
        <f t="shared" si="14"/>
        <v/>
      </c>
    </row>
    <row r="225" spans="28:28">
      <c r="AB225" s="1" t="str">
        <f t="shared" si="14"/>
        <v/>
      </c>
    </row>
    <row r="226" spans="28:28">
      <c r="AB226" s="1" t="str">
        <f t="shared" si="14"/>
        <v/>
      </c>
    </row>
    <row r="227" spans="28:28">
      <c r="AB227" s="1" t="str">
        <f t="shared" si="14"/>
        <v/>
      </c>
    </row>
    <row r="228" spans="28:28">
      <c r="AB228" s="1" t="str">
        <f t="shared" si="14"/>
        <v/>
      </c>
    </row>
    <row r="229" spans="28:28">
      <c r="AB229" s="1" t="str">
        <f t="shared" si="14"/>
        <v/>
      </c>
    </row>
    <row r="230" spans="28:28">
      <c r="AB230" s="1" t="str">
        <f t="shared" si="14"/>
        <v/>
      </c>
    </row>
    <row r="231" spans="28:28">
      <c r="AB231" s="1" t="str">
        <f t="shared" si="14"/>
        <v/>
      </c>
    </row>
    <row r="232" spans="28:28">
      <c r="AB232" s="1" t="str">
        <f t="shared" si="14"/>
        <v/>
      </c>
    </row>
    <row r="233" spans="28:28">
      <c r="AB233" s="1" t="str">
        <f t="shared" si="14"/>
        <v/>
      </c>
    </row>
    <row r="234" spans="28:28">
      <c r="AB234" s="1" t="str">
        <f t="shared" si="14"/>
        <v/>
      </c>
    </row>
    <row r="235" spans="28:28">
      <c r="AB235" s="1" t="str">
        <f t="shared" si="14"/>
        <v/>
      </c>
    </row>
    <row r="236" spans="28:28">
      <c r="AB236" s="1" t="str">
        <f t="shared" si="14"/>
        <v/>
      </c>
    </row>
    <row r="237" spans="28:28">
      <c r="AB237" s="1" t="str">
        <f t="shared" si="14"/>
        <v/>
      </c>
    </row>
    <row r="238" spans="28:28">
      <c r="AB238" s="1" t="str">
        <f t="shared" si="14"/>
        <v/>
      </c>
    </row>
    <row r="239" spans="28:28">
      <c r="AB239" s="1" t="str">
        <f t="shared" si="14"/>
        <v/>
      </c>
    </row>
    <row r="240" spans="28:28">
      <c r="AB240" s="1" t="str">
        <f t="shared" si="14"/>
        <v/>
      </c>
    </row>
    <row r="241" spans="28:28">
      <c r="AB241" s="1" t="str">
        <f t="shared" si="14"/>
        <v/>
      </c>
    </row>
    <row r="242" spans="28:28">
      <c r="AB242" s="1" t="str">
        <f t="shared" si="14"/>
        <v/>
      </c>
    </row>
    <row r="243" spans="28:28">
      <c r="AB243" s="1" t="str">
        <f t="shared" si="14"/>
        <v/>
      </c>
    </row>
    <row r="244" spans="28:28">
      <c r="AB244" s="1" t="str">
        <f t="shared" si="14"/>
        <v/>
      </c>
    </row>
    <row r="245" spans="28:28">
      <c r="AB245" s="1" t="str">
        <f t="shared" si="14"/>
        <v/>
      </c>
    </row>
    <row r="246" spans="28:28">
      <c r="AB246" s="1" t="str">
        <f t="shared" si="14"/>
        <v/>
      </c>
    </row>
    <row r="247" spans="28:28">
      <c r="AB247" s="1" t="str">
        <f t="shared" si="14"/>
        <v/>
      </c>
    </row>
    <row r="248" spans="28:28">
      <c r="AB248" s="1" t="str">
        <f t="shared" si="14"/>
        <v/>
      </c>
    </row>
    <row r="249" spans="28:28">
      <c r="AB249" s="1" t="str">
        <f t="shared" si="14"/>
        <v/>
      </c>
    </row>
    <row r="250" spans="28:28">
      <c r="AB250" s="1" t="str">
        <f t="shared" si="14"/>
        <v/>
      </c>
    </row>
    <row r="251" spans="28:28">
      <c r="AB251" s="1" t="str">
        <f t="shared" si="14"/>
        <v/>
      </c>
    </row>
    <row r="252" spans="28:28">
      <c r="AB252" s="1" t="str">
        <f t="shared" si="14"/>
        <v/>
      </c>
    </row>
    <row r="253" spans="28:28">
      <c r="AB253" s="1" t="str">
        <f t="shared" si="14"/>
        <v/>
      </c>
    </row>
    <row r="254" spans="28:28">
      <c r="AB254" s="1" t="str">
        <f t="shared" si="14"/>
        <v/>
      </c>
    </row>
    <row r="255" spans="28:28">
      <c r="AB255" s="1" t="str">
        <f t="shared" si="14"/>
        <v/>
      </c>
    </row>
    <row r="1048574" spans="10:19">
      <c r="J1048574" s="7">
        <f>SUM(J2:J1048573)</f>
        <v>277</v>
      </c>
      <c r="K1048574" s="7">
        <f>SUM(K2:K1048573)</f>
        <v>311</v>
      </c>
      <c r="L1048574" s="7">
        <f>SUM(L2:L1048573)</f>
        <v>70</v>
      </c>
      <c r="M1048574" s="7">
        <f>SUM(M2:M1048573)</f>
        <v>49</v>
      </c>
      <c r="N1048574" s="7">
        <f>SUM(N2:N1048573)</f>
        <v>42</v>
      </c>
      <c r="O1048574" s="7">
        <f>SUM(O2:O1048573)</f>
        <v>3</v>
      </c>
      <c r="P1048574" s="7">
        <f>SUM(P2:P1048573)</f>
        <v>17</v>
      </c>
      <c r="Q1048574" s="7">
        <f>SUM(Q2:Q1048573)</f>
        <v>61</v>
      </c>
      <c r="R1048574" s="7">
        <f>SUM(R2:R1048573)</f>
        <v>111</v>
      </c>
      <c r="S1048574" s="7">
        <f>SUM(S2:S1048573)</f>
        <v>68</v>
      </c>
    </row>
  </sheetData>
  <autoFilter ref="A1:S219">
    <filterColumn colId="0">
      <filters>
        <dateGroupItem year="2019" month="4" day="22" dateTimeGrouping="day"/>
      </filters>
    </filterColumn>
    <extLst/>
  </autoFilter>
  <pageMargins left="0.75" right="0.75" top="1" bottom="1" header="0.511805555555556" footer="0.511805555555556"/>
  <pageSetup paperSize="9" orientation="portrait"/>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4月份客户发货需求</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     　　　　　　　　　</cp:lastModifiedBy>
  <dcterms:created xsi:type="dcterms:W3CDTF">2019-03-01T06:25:00Z</dcterms:created>
  <dcterms:modified xsi:type="dcterms:W3CDTF">2019-04-22T10:53:21Z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2052-11.1.0.8597</vt:lpwstr>
  </property>
</Properties>
</file>