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3400" windowHeight="21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49" i="1"/>
  <c r="E138"/>
  <c r="E39"/>
  <c r="C33"/>
  <c r="D33"/>
  <c r="E33"/>
  <c r="C34"/>
  <c r="D34"/>
  <c r="E34"/>
  <c r="E35"/>
  <c r="E41"/>
  <c r="D29"/>
  <c r="D28"/>
  <c r="C29"/>
  <c r="C28"/>
  <c r="D35"/>
  <c r="F35"/>
  <c r="C35"/>
  <c r="F34"/>
  <c r="F33"/>
  <c r="E204"/>
  <c r="F204"/>
  <c r="E199"/>
  <c r="F199"/>
  <c r="E194"/>
  <c r="F194"/>
  <c r="E187"/>
  <c r="E186"/>
  <c r="E189"/>
  <c r="F186"/>
  <c r="E177"/>
  <c r="E178"/>
  <c r="E180"/>
  <c r="F177"/>
  <c r="E164"/>
  <c r="E165"/>
  <c r="E166"/>
  <c r="E170"/>
  <c r="E172"/>
  <c r="D166"/>
  <c r="F166"/>
  <c r="C166"/>
  <c r="F165"/>
  <c r="F164"/>
  <c r="E155"/>
  <c r="E149"/>
  <c r="E150"/>
  <c r="E151"/>
  <c r="E157"/>
  <c r="D151"/>
  <c r="F151"/>
  <c r="F150"/>
  <c r="F149"/>
  <c r="C151"/>
  <c r="E140"/>
  <c r="D136"/>
  <c r="C136"/>
  <c r="E136"/>
  <c r="E142"/>
  <c r="D119"/>
  <c r="D120"/>
  <c r="D121"/>
  <c r="C119"/>
  <c r="E119"/>
  <c r="C120"/>
  <c r="E120"/>
  <c r="E121"/>
  <c r="F121"/>
  <c r="C121"/>
  <c r="E123"/>
  <c r="F119"/>
  <c r="E115"/>
  <c r="F115"/>
  <c r="E99"/>
  <c r="F99"/>
  <c r="E125"/>
  <c r="E127"/>
  <c r="E89"/>
  <c r="E76"/>
  <c r="E68"/>
  <c r="E72"/>
  <c r="E80"/>
  <c r="E84"/>
  <c r="E67"/>
  <c r="E71"/>
  <c r="E75"/>
  <c r="E79"/>
  <c r="E83"/>
  <c r="E85"/>
  <c r="E91"/>
  <c r="E55"/>
  <c r="E57"/>
  <c r="E51"/>
  <c r="E52"/>
  <c r="E53"/>
  <c r="E59"/>
  <c r="E28"/>
  <c r="E29"/>
  <c r="E30"/>
  <c r="F136"/>
  <c r="E135"/>
  <c r="F135"/>
  <c r="E134"/>
  <c r="F134"/>
  <c r="D83"/>
  <c r="D84"/>
  <c r="D85"/>
  <c r="F85"/>
  <c r="C83"/>
  <c r="C84"/>
  <c r="C85"/>
  <c r="F84"/>
  <c r="F83"/>
  <c r="D81"/>
  <c r="C81"/>
  <c r="E81"/>
  <c r="F81"/>
  <c r="F79"/>
  <c r="D77"/>
  <c r="C77"/>
  <c r="E77"/>
  <c r="F77"/>
  <c r="F76"/>
  <c r="F75"/>
  <c r="D73"/>
  <c r="C73"/>
  <c r="E73"/>
  <c r="F73"/>
  <c r="F72"/>
  <c r="F71"/>
  <c r="D69"/>
  <c r="C69"/>
  <c r="E69"/>
  <c r="F69"/>
  <c r="F68"/>
  <c r="F67"/>
  <c r="D53"/>
  <c r="F53"/>
  <c r="F52"/>
  <c r="F51"/>
  <c r="C53"/>
  <c r="C30"/>
  <c r="D30"/>
  <c r="F30"/>
  <c r="D25"/>
  <c r="E23"/>
  <c r="E24"/>
  <c r="E25"/>
  <c r="F25"/>
  <c r="D21"/>
  <c r="E19"/>
  <c r="E20"/>
  <c r="E21"/>
  <c r="F21"/>
  <c r="D13"/>
  <c r="E11"/>
  <c r="E12"/>
  <c r="E13"/>
  <c r="F13"/>
  <c r="D9"/>
  <c r="E7"/>
  <c r="E8"/>
  <c r="E9"/>
  <c r="F9"/>
  <c r="E15"/>
  <c r="E16"/>
  <c r="E17"/>
  <c r="D17"/>
  <c r="C25"/>
  <c r="C21"/>
  <c r="C17"/>
  <c r="C13"/>
  <c r="C9"/>
  <c r="F29"/>
  <c r="F28"/>
  <c r="F24"/>
  <c r="F23"/>
  <c r="F20"/>
  <c r="F19"/>
  <c r="F12"/>
  <c r="F11"/>
  <c r="F8"/>
  <c r="F7"/>
</calcChain>
</file>

<file path=xl/sharedStrings.xml><?xml version="1.0" encoding="utf-8"?>
<sst xmlns="http://schemas.openxmlformats.org/spreadsheetml/2006/main" count="239" uniqueCount="90">
  <si>
    <t>Table 1 (IP1/IP2): position of diagnostics in clauses with finite main verbs</t>
    <phoneticPr fontId="1" type="noConversion"/>
  </si>
  <si>
    <t>Table 4 (VP1): position of diagnostics in clauses with finite aux and non-finite main verb</t>
    <phoneticPr fontId="1" type="noConversion"/>
  </si>
  <si>
    <t>Scrambled pronouns can intervene between complementizer and subject</t>
    <phoneticPr fontId="1" type="noConversion"/>
  </si>
  <si>
    <t>11c/11n</t>
    <phoneticPr fontId="1" type="noConversion"/>
  </si>
  <si>
    <t>before N</t>
    <phoneticPr fontId="1" type="noConversion"/>
  </si>
  <si>
    <t>after N</t>
    <phoneticPr fontId="1" type="noConversion"/>
  </si>
  <si>
    <t>%after N</t>
    <phoneticPr fontId="1" type="noConversion"/>
  </si>
  <si>
    <t>1b/1a</t>
    <phoneticPr fontId="1" type="noConversion"/>
  </si>
  <si>
    <t>Table 11 (GEN): position of genitive within NP</t>
    <phoneticPr fontId="1" type="noConversion"/>
  </si>
  <si>
    <t>Table 10 (VtoC): position of pronominal subject with respect to Vf, v-sbj vs sbj-v</t>
    <phoneticPr fontId="1" type="noConversion"/>
  </si>
  <si>
    <t>VtoC</t>
    <phoneticPr fontId="1" type="noConversion"/>
  </si>
  <si>
    <t>vo/v1</t>
    <phoneticPr fontId="1" type="noConversion"/>
  </si>
  <si>
    <t>sbj-v</t>
    <phoneticPr fontId="1" type="noConversion"/>
  </si>
  <si>
    <t>v-sbj</t>
    <phoneticPr fontId="1" type="noConversion"/>
  </si>
  <si>
    <t>%sbj-v</t>
    <phoneticPr fontId="1" type="noConversion"/>
  </si>
  <si>
    <t>Table 12 (REL): type of relativiser</t>
    <phoneticPr fontId="1" type="noConversion"/>
  </si>
  <si>
    <t>REL</t>
    <phoneticPr fontId="1" type="noConversion"/>
  </si>
  <si>
    <t>se + se-the</t>
    <phoneticPr fontId="1" type="noConversion"/>
  </si>
  <si>
    <t>the</t>
    <phoneticPr fontId="1" type="noConversion"/>
  </si>
  <si>
    <t>%the</t>
    <phoneticPr fontId="1" type="noConversion"/>
  </si>
  <si>
    <t>GEN</t>
    <phoneticPr fontId="1" type="noConversion"/>
  </si>
  <si>
    <t>Table 5 (VP2): position of two-word objects in clauses with finite aux and non-finite main verb</t>
    <phoneticPr fontId="1" type="noConversion"/>
  </si>
  <si>
    <t>SB1/SB2</t>
    <phoneticPr fontId="1" type="noConversion"/>
  </si>
  <si>
    <t>scrambled</t>
    <phoneticPr fontId="1" type="noConversion"/>
  </si>
  <si>
    <t>not scrambled</t>
    <phoneticPr fontId="1" type="noConversion"/>
  </si>
  <si>
    <t>8s1-5/8n</t>
    <phoneticPr fontId="1" type="noConversion"/>
  </si>
  <si>
    <t>%not scrambled</t>
    <phoneticPr fontId="1" type="noConversion"/>
  </si>
  <si>
    <t>Table 7 (SB3/SB4): scrambling of non-subject pronouns in potentially i-initial clauses</t>
    <phoneticPr fontId="1" type="noConversion"/>
  </si>
  <si>
    <t>Table values are calculated by running analyzer1 on the coded files</t>
    <phoneticPr fontId="1" type="noConversion"/>
  </si>
  <si>
    <t>*** stopped here ***</t>
    <phoneticPr fontId="1" type="noConversion"/>
  </si>
  <si>
    <t>Table 6 (SB1/SB2): scrambling of non-subject pronouns in all clause types</t>
    <phoneticPr fontId="1" type="noConversion"/>
  </si>
  <si>
    <t>SB3/SB4</t>
    <phoneticPr fontId="1" type="noConversion"/>
  </si>
  <si>
    <t>9s/9n</t>
    <phoneticPr fontId="1" type="noConversion"/>
  </si>
  <si>
    <t>10c/10n</t>
    <phoneticPr fontId="1" type="noConversion"/>
  </si>
  <si>
    <t>SBJ</t>
    <phoneticPr fontId="1" type="noConversion"/>
  </si>
  <si>
    <t>canonical</t>
    <phoneticPr fontId="1" type="noConversion"/>
  </si>
  <si>
    <t>non-canonical</t>
    <phoneticPr fontId="1" type="noConversion"/>
  </si>
  <si>
    <t>%canonical</t>
    <phoneticPr fontId="1" type="noConversion"/>
  </si>
  <si>
    <t>Table 8 (SBJ): position of subject (canonical vs. non-canonical) in subordinate clauses</t>
    <phoneticPr fontId="1" type="noConversion"/>
  </si>
  <si>
    <t>Table 9 (SBJ): position of subject (canonical vs. non-canonical) in subordinate clauses</t>
    <phoneticPr fontId="1" type="noConversion"/>
  </si>
  <si>
    <t>head-final</t>
    <phoneticPr fontId="1" type="noConversion"/>
  </si>
  <si>
    <t>head-initial</t>
    <phoneticPr fontId="1" type="noConversion"/>
  </si>
  <si>
    <t>particles</t>
    <phoneticPr fontId="1" type="noConversion"/>
  </si>
  <si>
    <t xml:space="preserve">  main clauses</t>
    <phoneticPr fontId="1" type="noConversion"/>
  </si>
  <si>
    <t xml:space="preserve">  subordinate clauses</t>
    <phoneticPr fontId="1" type="noConversion"/>
  </si>
  <si>
    <t xml:space="preserve">  total</t>
    <phoneticPr fontId="1" type="noConversion"/>
  </si>
  <si>
    <t>stranded Ps</t>
    <phoneticPr fontId="1" type="noConversion"/>
  </si>
  <si>
    <t>negative DPs</t>
    <phoneticPr fontId="1" type="noConversion"/>
  </si>
  <si>
    <t>negative ADVPs</t>
    <phoneticPr fontId="1" type="noConversion"/>
  </si>
  <si>
    <t>pronominal objects</t>
    <phoneticPr fontId="1" type="noConversion"/>
  </si>
  <si>
    <t>all diagnostics</t>
    <phoneticPr fontId="1" type="noConversion"/>
  </si>
  <si>
    <t>total</t>
    <phoneticPr fontId="1" type="noConversion"/>
  </si>
  <si>
    <t>%head-initial</t>
    <phoneticPr fontId="1" type="noConversion"/>
  </si>
  <si>
    <t>IP1 / IP2</t>
    <phoneticPr fontId="1" type="noConversion"/>
  </si>
  <si>
    <t>IP3: aux + mv</t>
    <phoneticPr fontId="1" type="noConversion"/>
  </si>
  <si>
    <t>DP arguments</t>
    <phoneticPr fontId="1" type="noConversion"/>
  </si>
  <si>
    <t>ADJP predicates</t>
    <phoneticPr fontId="1" type="noConversion"/>
  </si>
  <si>
    <t>PP + 1 constituent</t>
    <phoneticPr fontId="1" type="noConversion"/>
  </si>
  <si>
    <t>3 constituents</t>
    <phoneticPr fontId="1" type="noConversion"/>
  </si>
  <si>
    <t>Total</t>
    <phoneticPr fontId="1" type="noConversion"/>
  </si>
  <si>
    <t>VP1</t>
    <phoneticPr fontId="1" type="noConversion"/>
  </si>
  <si>
    <t>VP2</t>
    <phoneticPr fontId="1" type="noConversion"/>
  </si>
  <si>
    <t>code</t>
    <phoneticPr fontId="1" type="noConversion"/>
  </si>
  <si>
    <t>3f1/3i1</t>
    <phoneticPr fontId="1" type="noConversion"/>
  </si>
  <si>
    <t>3f2/3i2</t>
    <phoneticPr fontId="1" type="noConversion"/>
  </si>
  <si>
    <t>particles + stranded Ps</t>
    <phoneticPr fontId="1" type="noConversion"/>
  </si>
  <si>
    <t>Table 2 (IP3): order of finite aux and non-finite main verb</t>
    <phoneticPr fontId="1" type="noConversion"/>
  </si>
  <si>
    <t>Note that after discussion with AE, we are using particles and stranded Ps grouped together,</t>
    <phoneticPr fontId="1" type="noConversion"/>
  </si>
  <si>
    <t>and pronominal objects separately. There are too few negative DPs and ADVPs to use.</t>
    <phoneticPr fontId="1" type="noConversion"/>
  </si>
  <si>
    <t>Table 3 (IP4): position of heavy constituents in clauses with finite main verbs</t>
    <phoneticPr fontId="1" type="noConversion"/>
  </si>
  <si>
    <t>3f3/3i3</t>
    <phoneticPr fontId="1" type="noConversion"/>
  </si>
  <si>
    <t>3f4/3i4</t>
    <phoneticPr fontId="1" type="noConversion"/>
  </si>
  <si>
    <t>3f5/3i5</t>
    <phoneticPr fontId="1" type="noConversion"/>
  </si>
  <si>
    <t>4f/4i</t>
    <phoneticPr fontId="1" type="noConversion"/>
  </si>
  <si>
    <t>5f1/5i1</t>
    <phoneticPr fontId="1" type="noConversion"/>
  </si>
  <si>
    <t>5f2/5i2</t>
    <phoneticPr fontId="1" type="noConversion"/>
  </si>
  <si>
    <t>5f3ab/5i3ab</t>
    <phoneticPr fontId="1" type="noConversion"/>
  </si>
  <si>
    <t>5f4/5i4</t>
    <phoneticPr fontId="1" type="noConversion"/>
  </si>
  <si>
    <t>6f1/6i1</t>
    <phoneticPr fontId="1" type="noConversion"/>
  </si>
  <si>
    <t>6f2/6i2</t>
    <phoneticPr fontId="1" type="noConversion"/>
  </si>
  <si>
    <t>6f3/6i3</t>
    <phoneticPr fontId="1" type="noConversion"/>
  </si>
  <si>
    <t>6f4/6i4</t>
    <phoneticPr fontId="1" type="noConversion"/>
  </si>
  <si>
    <t>6f5/6i5</t>
    <phoneticPr fontId="1" type="noConversion"/>
  </si>
  <si>
    <t>7f/7i</t>
    <phoneticPr fontId="1" type="noConversion"/>
  </si>
  <si>
    <t>irrelevant clauses</t>
    <phoneticPr fontId="1" type="noConversion"/>
  </si>
  <si>
    <t>/</t>
    <phoneticPr fontId="1" type="noConversion"/>
  </si>
  <si>
    <t>All clauses</t>
    <phoneticPr fontId="1" type="noConversion"/>
  </si>
  <si>
    <t>All clauses</t>
    <phoneticPr fontId="1" type="noConversion"/>
  </si>
  <si>
    <t>IP4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</si>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</sst>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04"/>
  <sheetViews>
    <sheetView tabSelected="1" topLeftCell="A111" workbookViewId="0">
      <selection activeCell="A173" sqref="A173"/>
    </sheetView>
  </sheetViews>
  <sheetFormatPr baseColWidth="10" defaultRowHeight="13"/>
  <cols>
    <col min="1" max="1" width="16.85546875" customWidth="1"/>
    <col min="2" max="2" width="9.42578125" customWidth="1"/>
    <col min="4" max="4" width="11.5703125" customWidth="1"/>
    <col min="5" max="5" width="8.5703125" customWidth="1"/>
    <col min="6" max="6" width="12.7109375" customWidth="1"/>
  </cols>
  <sheetData>
    <row r="1" spans="1:6">
      <c r="A1" t="s">
        <v>28</v>
      </c>
    </row>
    <row r="3" spans="1:6">
      <c r="A3" t="s">
        <v>0</v>
      </c>
    </row>
    <row r="4" spans="1:6" s="2" customFormat="1">
      <c r="B4" s="3" t="s">
        <v>62</v>
      </c>
      <c r="C4" s="2" t="s">
        <v>40</v>
      </c>
      <c r="D4" s="2" t="s">
        <v>41</v>
      </c>
      <c r="E4" s="2" t="s">
        <v>51</v>
      </c>
      <c r="F4" s="2" t="s">
        <v>52</v>
      </c>
    </row>
    <row r="5" spans="1:6">
      <c r="A5" t="s">
        <v>53</v>
      </c>
    </row>
    <row r="6" spans="1:6">
      <c r="A6" t="s">
        <v>42</v>
      </c>
      <c r="B6" t="s">
        <v>63</v>
      </c>
    </row>
    <row r="7" spans="1:6">
      <c r="A7" t="s">
        <v>43</v>
      </c>
      <c r="C7">
        <v>12</v>
      </c>
      <c r="D7">
        <v>0</v>
      </c>
      <c r="E7">
        <f>C7+D7</f>
        <v>12</v>
      </c>
      <c r="F7" s="1">
        <f>D7/E7</f>
        <v>0</v>
      </c>
    </row>
    <row r="8" spans="1:6">
      <c r="A8" t="s">
        <v>44</v>
      </c>
      <c r="C8">
        <v>6</v>
      </c>
      <c r="D8">
        <v>0</v>
      </c>
      <c r="E8">
        <f>C8+D8</f>
        <v>6</v>
      </c>
      <c r="F8" s="1">
        <f>D8/E8</f>
        <v>0</v>
      </c>
    </row>
    <row r="9" spans="1:6">
      <c r="A9" t="s">
        <v>45</v>
      </c>
      <c r="C9">
        <f>C7+C8</f>
        <v>18</v>
      </c>
      <c r="D9">
        <f>D7+D8</f>
        <v>0</v>
      </c>
      <c r="E9">
        <f>E7+E8</f>
        <v>18</v>
      </c>
      <c r="F9" s="1">
        <f>D9/E9</f>
        <v>0</v>
      </c>
    </row>
    <row r="10" spans="1:6">
      <c r="A10" t="s">
        <v>46</v>
      </c>
      <c r="B10" t="s">
        <v>64</v>
      </c>
    </row>
    <row r="11" spans="1:6">
      <c r="A11" t="s">
        <v>43</v>
      </c>
      <c r="C11">
        <v>1</v>
      </c>
      <c r="D11">
        <v>0</v>
      </c>
      <c r="E11">
        <f t="shared" ref="E11:E12" si="0">C11+D11</f>
        <v>1</v>
      </c>
      <c r="F11" s="1">
        <f t="shared" ref="F11:F12" si="1">D11/E11</f>
        <v>0</v>
      </c>
    </row>
    <row r="12" spans="1:6">
      <c r="A12" t="s">
        <v>44</v>
      </c>
      <c r="C12">
        <v>3</v>
      </c>
      <c r="D12">
        <v>1</v>
      </c>
      <c r="E12">
        <f t="shared" si="0"/>
        <v>4</v>
      </c>
      <c r="F12" s="1">
        <f t="shared" si="1"/>
        <v>0.25</v>
      </c>
    </row>
    <row r="13" spans="1:6">
      <c r="A13" t="s">
        <v>45</v>
      </c>
      <c r="C13">
        <f>C11+C12</f>
        <v>4</v>
      </c>
      <c r="D13">
        <f>D11+D12</f>
        <v>1</v>
      </c>
      <c r="E13">
        <f>E11+E12</f>
        <v>5</v>
      </c>
      <c r="F13" s="1">
        <f>D13/E13</f>
        <v>0.2</v>
      </c>
    </row>
    <row r="14" spans="1:6">
      <c r="A14" t="s">
        <v>47</v>
      </c>
      <c r="B14" t="s">
        <v>70</v>
      </c>
    </row>
    <row r="15" spans="1:6">
      <c r="A15" t="s">
        <v>43</v>
      </c>
      <c r="C15">
        <v>0</v>
      </c>
      <c r="D15">
        <v>0</v>
      </c>
      <c r="E15">
        <f t="shared" ref="E15:E16" si="2">C15+D15</f>
        <v>0</v>
      </c>
    </row>
    <row r="16" spans="1:6">
      <c r="A16" t="s">
        <v>44</v>
      </c>
      <c r="C16">
        <v>0</v>
      </c>
      <c r="D16">
        <v>0</v>
      </c>
      <c r="E16">
        <f t="shared" si="2"/>
        <v>0</v>
      </c>
    </row>
    <row r="17" spans="1:6">
      <c r="A17" t="s">
        <v>45</v>
      </c>
      <c r="C17">
        <f>C15+C16</f>
        <v>0</v>
      </c>
      <c r="D17">
        <f>D15+D16</f>
        <v>0</v>
      </c>
      <c r="E17">
        <f>E15+E16</f>
        <v>0</v>
      </c>
    </row>
    <row r="18" spans="1:6">
      <c r="A18" t="s">
        <v>48</v>
      </c>
      <c r="B18" t="s">
        <v>71</v>
      </c>
    </row>
    <row r="19" spans="1:6">
      <c r="A19" t="s">
        <v>43</v>
      </c>
      <c r="C19">
        <v>1</v>
      </c>
      <c r="D19">
        <v>0</v>
      </c>
      <c r="E19">
        <f t="shared" ref="E19:E20" si="3">C19+D19</f>
        <v>1</v>
      </c>
      <c r="F19" s="1">
        <f t="shared" ref="F19:F20" si="4">D19/E19</f>
        <v>0</v>
      </c>
    </row>
    <row r="20" spans="1:6">
      <c r="A20" t="s">
        <v>44</v>
      </c>
      <c r="C20">
        <v>1</v>
      </c>
      <c r="D20">
        <v>0</v>
      </c>
      <c r="E20">
        <f t="shared" si="3"/>
        <v>1</v>
      </c>
      <c r="F20" s="1">
        <f t="shared" si="4"/>
        <v>0</v>
      </c>
    </row>
    <row r="21" spans="1:6">
      <c r="A21" t="s">
        <v>45</v>
      </c>
      <c r="C21">
        <f>C19+C20</f>
        <v>2</v>
      </c>
      <c r="D21">
        <f>D19+D20</f>
        <v>0</v>
      </c>
      <c r="E21">
        <f>E19+E20</f>
        <v>2</v>
      </c>
      <c r="F21" s="1">
        <f>D21/E21</f>
        <v>0</v>
      </c>
    </row>
    <row r="22" spans="1:6">
      <c r="A22" t="s">
        <v>49</v>
      </c>
      <c r="B22" t="s">
        <v>72</v>
      </c>
    </row>
    <row r="23" spans="1:6">
      <c r="A23" t="s">
        <v>43</v>
      </c>
      <c r="C23">
        <v>38</v>
      </c>
      <c r="D23">
        <v>0</v>
      </c>
      <c r="E23">
        <f t="shared" ref="E23:E24" si="5">C23+D23</f>
        <v>38</v>
      </c>
      <c r="F23" s="1">
        <f t="shared" ref="F23:F24" si="6">D23/E23</f>
        <v>0</v>
      </c>
    </row>
    <row r="24" spans="1:6">
      <c r="A24" t="s">
        <v>44</v>
      </c>
      <c r="C24">
        <v>16</v>
      </c>
      <c r="D24">
        <v>0</v>
      </c>
      <c r="E24">
        <f t="shared" si="5"/>
        <v>16</v>
      </c>
      <c r="F24" s="1">
        <f t="shared" si="6"/>
        <v>0</v>
      </c>
    </row>
    <row r="25" spans="1:6">
      <c r="A25" t="s">
        <v>45</v>
      </c>
      <c r="C25">
        <f>C23+C24</f>
        <v>54</v>
      </c>
      <c r="D25">
        <f>D23+D24</f>
        <v>0</v>
      </c>
      <c r="E25">
        <f>E23+E24</f>
        <v>54</v>
      </c>
      <c r="F25" s="1">
        <f>D25/E25</f>
        <v>0</v>
      </c>
    </row>
    <row r="26" spans="1:6">
      <c r="F26" s="1"/>
    </row>
    <row r="27" spans="1:6">
      <c r="A27" t="s">
        <v>65</v>
      </c>
    </row>
    <row r="28" spans="1:6">
      <c r="A28" t="s">
        <v>43</v>
      </c>
      <c r="C28">
        <f>C7+C11</f>
        <v>13</v>
      </c>
      <c r="D28">
        <f>D7+D11</f>
        <v>0</v>
      </c>
      <c r="E28">
        <f t="shared" ref="E28:E29" si="7">C28+D28</f>
        <v>13</v>
      </c>
      <c r="F28" s="1">
        <f t="shared" ref="F28:F29" si="8">D28/E28</f>
        <v>0</v>
      </c>
    </row>
    <row r="29" spans="1:6">
      <c r="A29" t="s">
        <v>44</v>
      </c>
      <c r="C29">
        <f>C8+C12</f>
        <v>9</v>
      </c>
      <c r="D29">
        <f>D8+D12</f>
        <v>1</v>
      </c>
      <c r="E29">
        <f t="shared" si="7"/>
        <v>10</v>
      </c>
      <c r="F29" s="1">
        <f t="shared" si="8"/>
        <v>0.1</v>
      </c>
    </row>
    <row r="30" spans="1:6">
      <c r="A30" t="s">
        <v>45</v>
      </c>
      <c r="C30">
        <f>C28+C29</f>
        <v>22</v>
      </c>
      <c r="D30">
        <f>D28+D29</f>
        <v>1</v>
      </c>
      <c r="E30">
        <f>E28+E29</f>
        <v>23</v>
      </c>
      <c r="F30" s="1">
        <f>D30/E30</f>
        <v>4.3478260869565216E-2</v>
      </c>
    </row>
    <row r="31" spans="1:6">
      <c r="F31" s="1"/>
    </row>
    <row r="32" spans="1:6">
      <c r="A32" t="s">
        <v>50</v>
      </c>
    </row>
    <row r="33" spans="1:6">
      <c r="A33" t="s">
        <v>43</v>
      </c>
      <c r="C33">
        <f>C7+C11+C15+C19+C23</f>
        <v>52</v>
      </c>
      <c r="D33">
        <f>D7+D11+D15+D19+D23</f>
        <v>0</v>
      </c>
      <c r="E33">
        <f t="shared" ref="E33:E34" si="9">C33+D33</f>
        <v>52</v>
      </c>
      <c r="F33" s="1">
        <f t="shared" ref="F33:F34" si="10">D33/E33</f>
        <v>0</v>
      </c>
    </row>
    <row r="34" spans="1:6">
      <c r="A34" t="s">
        <v>44</v>
      </c>
      <c r="C34">
        <f>C8+C12+C16+C20+C24</f>
        <v>26</v>
      </c>
      <c r="D34">
        <f>D8+D12+D16+D20+D24</f>
        <v>1</v>
      </c>
      <c r="E34">
        <f t="shared" si="9"/>
        <v>27</v>
      </c>
      <c r="F34" s="1">
        <f t="shared" si="10"/>
        <v>3.7037037037037035E-2</v>
      </c>
    </row>
    <row r="35" spans="1:6">
      <c r="A35" t="s">
        <v>45</v>
      </c>
      <c r="C35">
        <f>C33+C34</f>
        <v>78</v>
      </c>
      <c r="D35">
        <f>D33+D34</f>
        <v>1</v>
      </c>
      <c r="E35">
        <f>E33+E34</f>
        <v>79</v>
      </c>
      <c r="F35" s="1">
        <f>D35/E35</f>
        <v>1.2658227848101266E-2</v>
      </c>
    </row>
    <row r="36" spans="1:6">
      <c r="A36" t="s">
        <v>84</v>
      </c>
      <c r="B36" t="s">
        <v>85</v>
      </c>
      <c r="F36" s="1"/>
    </row>
    <row r="37" spans="1:6">
      <c r="A37" t="s">
        <v>43</v>
      </c>
      <c r="E37">
        <v>1177</v>
      </c>
      <c r="F37" s="1"/>
    </row>
    <row r="38" spans="1:6">
      <c r="A38" t="s">
        <v>44</v>
      </c>
      <c r="E38">
        <v>672</v>
      </c>
      <c r="F38" s="1"/>
    </row>
    <row r="39" spans="1:6">
      <c r="A39" t="s">
        <v>45</v>
      </c>
      <c r="E39">
        <f>E37+E38</f>
        <v>1849</v>
      </c>
      <c r="F39" s="1"/>
    </row>
    <row r="40" spans="1:6">
      <c r="F40" s="1"/>
    </row>
    <row r="41" spans="1:6">
      <c r="A41" t="s">
        <v>86</v>
      </c>
      <c r="E41">
        <f>E39+E35</f>
        <v>1928</v>
      </c>
      <c r="F41" s="1"/>
    </row>
    <row r="43" spans="1:6">
      <c r="A43" t="s">
        <v>67</v>
      </c>
    </row>
    <row r="44" spans="1:6">
      <c r="A44" t="s">
        <v>68</v>
      </c>
    </row>
    <row r="48" spans="1:6">
      <c r="A48" t="s">
        <v>66</v>
      </c>
    </row>
    <row r="49" spans="1:6" s="2" customFormat="1">
      <c r="B49" s="3" t="s">
        <v>62</v>
      </c>
      <c r="C49" s="2" t="s">
        <v>40</v>
      </c>
      <c r="D49" s="2" t="s">
        <v>41</v>
      </c>
      <c r="E49" s="2" t="s">
        <v>51</v>
      </c>
      <c r="F49" s="2" t="s">
        <v>52</v>
      </c>
    </row>
    <row r="50" spans="1:6">
      <c r="A50" t="s">
        <v>54</v>
      </c>
      <c r="B50" t="s">
        <v>73</v>
      </c>
    </row>
    <row r="51" spans="1:6">
      <c r="A51" t="s">
        <v>43</v>
      </c>
      <c r="C51">
        <v>40</v>
      </c>
      <c r="D51">
        <v>74</v>
      </c>
      <c r="E51">
        <f t="shared" ref="E51:E52" si="11">C51+D51</f>
        <v>114</v>
      </c>
      <c r="F51" s="1">
        <f>D51/E51</f>
        <v>0.64912280701754388</v>
      </c>
    </row>
    <row r="52" spans="1:6">
      <c r="A52" t="s">
        <v>44</v>
      </c>
      <c r="C52">
        <v>100</v>
      </c>
      <c r="D52">
        <v>43</v>
      </c>
      <c r="E52">
        <f t="shared" si="11"/>
        <v>143</v>
      </c>
      <c r="F52" s="1">
        <f>D52/E52</f>
        <v>0.30069930069930068</v>
      </c>
    </row>
    <row r="53" spans="1:6">
      <c r="A53" t="s">
        <v>45</v>
      </c>
      <c r="C53">
        <f>C51+C52</f>
        <v>140</v>
      </c>
      <c r="D53">
        <f>D51+D52</f>
        <v>117</v>
      </c>
      <c r="E53">
        <f>E51+E52</f>
        <v>257</v>
      </c>
      <c r="F53" s="1">
        <f>D53/E53</f>
        <v>0.45525291828793774</v>
      </c>
    </row>
    <row r="54" spans="1:6">
      <c r="A54" t="s">
        <v>84</v>
      </c>
      <c r="B54" t="s">
        <v>85</v>
      </c>
      <c r="F54" s="1"/>
    </row>
    <row r="55" spans="1:6">
      <c r="A55" t="s">
        <v>43</v>
      </c>
      <c r="E55">
        <f>63+1052</f>
        <v>1115</v>
      </c>
      <c r="F55" s="1"/>
    </row>
    <row r="56" spans="1:6">
      <c r="A56" t="s">
        <v>44</v>
      </c>
      <c r="E56">
        <v>556</v>
      </c>
      <c r="F56" s="1"/>
    </row>
    <row r="57" spans="1:6">
      <c r="A57" t="s">
        <v>45</v>
      </c>
      <c r="E57">
        <f>E55+E56</f>
        <v>1671</v>
      </c>
      <c r="F57" s="1"/>
    </row>
    <row r="58" spans="1:6">
      <c r="F58" s="1"/>
    </row>
    <row r="59" spans="1:6">
      <c r="A59" t="s">
        <v>87</v>
      </c>
      <c r="E59">
        <f>E57+E53</f>
        <v>1928</v>
      </c>
      <c r="F59" s="1"/>
    </row>
    <row r="60" spans="1:6">
      <c r="F60" s="1"/>
    </row>
    <row r="61" spans="1:6">
      <c r="F61" s="1"/>
    </row>
    <row r="62" spans="1:6">
      <c r="F62" s="1"/>
    </row>
    <row r="63" spans="1:6">
      <c r="A63" t="s">
        <v>69</v>
      </c>
    </row>
    <row r="64" spans="1:6" s="2" customFormat="1">
      <c r="B64" s="3" t="s">
        <v>62</v>
      </c>
      <c r="C64" s="2" t="s">
        <v>40</v>
      </c>
      <c r="D64" s="2" t="s">
        <v>41</v>
      </c>
      <c r="E64" s="2" t="s">
        <v>51</v>
      </c>
      <c r="F64" s="2" t="s">
        <v>52</v>
      </c>
    </row>
    <row r="65" spans="1:6">
      <c r="A65" t="s">
        <v>88</v>
      </c>
    </row>
    <row r="66" spans="1:6">
      <c r="A66" t="s">
        <v>55</v>
      </c>
      <c r="B66" t="s">
        <v>74</v>
      </c>
    </row>
    <row r="67" spans="1:6">
      <c r="A67" t="s">
        <v>43</v>
      </c>
      <c r="C67">
        <v>160</v>
      </c>
      <c r="D67">
        <v>83</v>
      </c>
      <c r="E67">
        <f t="shared" ref="E67:E69" si="12">C67+D67</f>
        <v>243</v>
      </c>
      <c r="F67" s="1">
        <f t="shared" ref="F67:F69" si="13">D67/E67</f>
        <v>0.34156378600823045</v>
      </c>
    </row>
    <row r="68" spans="1:6">
      <c r="A68" t="s">
        <v>44</v>
      </c>
      <c r="C68">
        <v>132</v>
      </c>
      <c r="D68">
        <v>38</v>
      </c>
      <c r="E68">
        <f t="shared" si="12"/>
        <v>170</v>
      </c>
      <c r="F68" s="1">
        <f t="shared" si="13"/>
        <v>0.22352941176470589</v>
      </c>
    </row>
    <row r="69" spans="1:6">
      <c r="A69" t="s">
        <v>45</v>
      </c>
      <c r="C69">
        <f>C67+C68</f>
        <v>292</v>
      </c>
      <c r="D69">
        <f>D67+D68</f>
        <v>121</v>
      </c>
      <c r="E69">
        <f t="shared" si="12"/>
        <v>413</v>
      </c>
      <c r="F69" s="1">
        <f t="shared" si="13"/>
        <v>0.29297820823244553</v>
      </c>
    </row>
    <row r="70" spans="1:6">
      <c r="A70" t="s">
        <v>56</v>
      </c>
      <c r="B70" t="s">
        <v>75</v>
      </c>
    </row>
    <row r="71" spans="1:6">
      <c r="A71" t="s">
        <v>43</v>
      </c>
      <c r="C71">
        <v>8</v>
      </c>
      <c r="D71">
        <v>28</v>
      </c>
      <c r="E71">
        <f t="shared" ref="E71:E73" si="14">C71+D71</f>
        <v>36</v>
      </c>
      <c r="F71" s="1">
        <f t="shared" ref="F71:F73" si="15">D71/E71</f>
        <v>0.77777777777777779</v>
      </c>
    </row>
    <row r="72" spans="1:6">
      <c r="A72" t="s">
        <v>44</v>
      </c>
      <c r="C72">
        <v>16</v>
      </c>
      <c r="D72">
        <v>9</v>
      </c>
      <c r="E72">
        <f t="shared" si="14"/>
        <v>25</v>
      </c>
      <c r="F72" s="1">
        <f t="shared" si="15"/>
        <v>0.36</v>
      </c>
    </row>
    <row r="73" spans="1:6">
      <c r="A73" t="s">
        <v>45</v>
      </c>
      <c r="C73">
        <f>C71+C72</f>
        <v>24</v>
      </c>
      <c r="D73">
        <f>D71+D72</f>
        <v>37</v>
      </c>
      <c r="E73">
        <f t="shared" si="14"/>
        <v>61</v>
      </c>
      <c r="F73" s="1">
        <f t="shared" si="15"/>
        <v>0.60655737704918034</v>
      </c>
    </row>
    <row r="74" spans="1:6">
      <c r="A74" t="s">
        <v>57</v>
      </c>
      <c r="B74" t="s">
        <v>76</v>
      </c>
    </row>
    <row r="75" spans="1:6">
      <c r="A75" t="s">
        <v>43</v>
      </c>
      <c r="C75">
        <v>5</v>
      </c>
      <c r="D75">
        <v>44</v>
      </c>
      <c r="E75">
        <f t="shared" ref="E75:E77" si="16">C75+D75</f>
        <v>49</v>
      </c>
      <c r="F75" s="1">
        <f t="shared" ref="F75:F77" si="17">D75/E75</f>
        <v>0.89795918367346939</v>
      </c>
    </row>
    <row r="76" spans="1:6">
      <c r="A76" t="s">
        <v>44</v>
      </c>
      <c r="C76">
        <v>12</v>
      </c>
      <c r="D76">
        <v>23</v>
      </c>
      <c r="E76">
        <f t="shared" si="16"/>
        <v>35</v>
      </c>
      <c r="F76" s="1">
        <f t="shared" si="17"/>
        <v>0.65714285714285714</v>
      </c>
    </row>
    <row r="77" spans="1:6">
      <c r="A77" t="s">
        <v>45</v>
      </c>
      <c r="C77">
        <f>C75+C76</f>
        <v>17</v>
      </c>
      <c r="D77">
        <f>D75+D76</f>
        <v>67</v>
      </c>
      <c r="E77">
        <f t="shared" si="16"/>
        <v>84</v>
      </c>
      <c r="F77" s="1">
        <f t="shared" si="17"/>
        <v>0.79761904761904767</v>
      </c>
    </row>
    <row r="78" spans="1:6">
      <c r="A78" t="s">
        <v>58</v>
      </c>
      <c r="B78" t="s">
        <v>77</v>
      </c>
    </row>
    <row r="79" spans="1:6">
      <c r="A79" t="s">
        <v>43</v>
      </c>
      <c r="C79">
        <v>1</v>
      </c>
      <c r="D79">
        <v>2</v>
      </c>
      <c r="E79">
        <f t="shared" ref="E79:E81" si="18">C79+D79</f>
        <v>3</v>
      </c>
      <c r="F79" s="1">
        <f t="shared" ref="F79:F81" si="19">D79/E79</f>
        <v>0.66666666666666663</v>
      </c>
    </row>
    <row r="80" spans="1:6">
      <c r="A80" t="s">
        <v>44</v>
      </c>
      <c r="C80">
        <v>0</v>
      </c>
      <c r="D80">
        <v>0</v>
      </c>
      <c r="E80">
        <f t="shared" si="18"/>
        <v>0</v>
      </c>
      <c r="F80" s="1"/>
    </row>
    <row r="81" spans="1:6">
      <c r="A81" t="s">
        <v>45</v>
      </c>
      <c r="C81">
        <f>C79+C80</f>
        <v>1</v>
      </c>
      <c r="D81">
        <f>D79+D80</f>
        <v>2</v>
      </c>
      <c r="E81">
        <f t="shared" si="18"/>
        <v>3</v>
      </c>
      <c r="F81" s="1">
        <f t="shared" si="19"/>
        <v>0.66666666666666663</v>
      </c>
    </row>
    <row r="82" spans="1:6">
      <c r="A82" t="s">
        <v>59</v>
      </c>
    </row>
    <row r="83" spans="1:6">
      <c r="A83" t="s">
        <v>43</v>
      </c>
      <c r="C83">
        <f t="shared" ref="C83:E84" si="20">C67+C71+C75+C79</f>
        <v>174</v>
      </c>
      <c r="D83">
        <f t="shared" si="20"/>
        <v>157</v>
      </c>
      <c r="E83">
        <f t="shared" si="20"/>
        <v>331</v>
      </c>
      <c r="F83" s="1">
        <f t="shared" ref="F83:F85" si="21">D83/E83</f>
        <v>0.47432024169184289</v>
      </c>
    </row>
    <row r="84" spans="1:6">
      <c r="A84" t="s">
        <v>44</v>
      </c>
      <c r="C84">
        <f t="shared" si="20"/>
        <v>160</v>
      </c>
      <c r="D84">
        <f t="shared" si="20"/>
        <v>70</v>
      </c>
      <c r="E84">
        <f t="shared" si="20"/>
        <v>230</v>
      </c>
      <c r="F84" s="1">
        <f t="shared" si="21"/>
        <v>0.30434782608695654</v>
      </c>
    </row>
    <row r="85" spans="1:6">
      <c r="A85" t="s">
        <v>45</v>
      </c>
      <c r="C85">
        <f>C83+C84</f>
        <v>334</v>
      </c>
      <c r="D85">
        <f>D83+D84</f>
        <v>227</v>
      </c>
      <c r="E85">
        <f>E83+E84</f>
        <v>561</v>
      </c>
      <c r="F85" s="1">
        <f t="shared" si="21"/>
        <v>0.40463458110516937</v>
      </c>
    </row>
    <row r="86" spans="1:6">
      <c r="A86" t="s">
        <v>84</v>
      </c>
      <c r="B86" t="s">
        <v>85</v>
      </c>
      <c r="F86" s="1"/>
    </row>
    <row r="87" spans="1:6">
      <c r="A87" t="s">
        <v>43</v>
      </c>
      <c r="E87">
        <v>898</v>
      </c>
      <c r="F87" s="1"/>
    </row>
    <row r="88" spans="1:6">
      <c r="A88" t="s">
        <v>44</v>
      </c>
      <c r="E88">
        <v>469</v>
      </c>
      <c r="F88" s="1"/>
    </row>
    <row r="89" spans="1:6">
      <c r="A89" t="s">
        <v>45</v>
      </c>
      <c r="E89">
        <f>E87+E88</f>
        <v>1367</v>
      </c>
      <c r="F89" s="1"/>
    </row>
    <row r="90" spans="1:6">
      <c r="F90" s="1"/>
    </row>
    <row r="91" spans="1:6">
      <c r="A91" t="s">
        <v>87</v>
      </c>
      <c r="E91">
        <f>E89+E85</f>
        <v>1928</v>
      </c>
      <c r="F91" s="1"/>
    </row>
    <row r="92" spans="1:6">
      <c r="F92" s="1"/>
    </row>
    <row r="93" spans="1:6">
      <c r="F93" s="1"/>
    </row>
    <row r="94" spans="1:6">
      <c r="F94" s="1"/>
    </row>
    <row r="95" spans="1:6">
      <c r="A95" t="s">
        <v>1</v>
      </c>
      <c r="F95" s="1"/>
    </row>
    <row r="96" spans="1:6" s="2" customFormat="1">
      <c r="B96" s="3" t="s">
        <v>62</v>
      </c>
      <c r="C96" s="2" t="s">
        <v>40</v>
      </c>
      <c r="D96" s="2" t="s">
        <v>41</v>
      </c>
      <c r="E96" s="2" t="s">
        <v>51</v>
      </c>
      <c r="F96" s="2" t="s">
        <v>52</v>
      </c>
    </row>
    <row r="97" spans="1:6">
      <c r="A97" t="s">
        <v>60</v>
      </c>
    </row>
    <row r="98" spans="1:6">
      <c r="A98" t="s">
        <v>42</v>
      </c>
      <c r="B98" t="s">
        <v>78</v>
      </c>
    </row>
    <row r="99" spans="1:6">
      <c r="A99" t="s">
        <v>43</v>
      </c>
      <c r="C99">
        <v>3</v>
      </c>
      <c r="D99">
        <v>0</v>
      </c>
      <c r="E99">
        <f>C99+D99</f>
        <v>3</v>
      </c>
      <c r="F99" s="1">
        <f t="shared" ref="F99" si="22">D99/E99</f>
        <v>0</v>
      </c>
    </row>
    <row r="100" spans="1:6">
      <c r="A100" t="s">
        <v>44</v>
      </c>
    </row>
    <row r="101" spans="1:6">
      <c r="A101" t="s">
        <v>45</v>
      </c>
    </row>
    <row r="102" spans="1:6">
      <c r="A102" t="s">
        <v>46</v>
      </c>
      <c r="B102" t="s">
        <v>79</v>
      </c>
    </row>
    <row r="103" spans="1:6">
      <c r="A103" t="s">
        <v>43</v>
      </c>
    </row>
    <row r="104" spans="1:6">
      <c r="A104" t="s">
        <v>44</v>
      </c>
    </row>
    <row r="105" spans="1:6">
      <c r="A105" t="s">
        <v>45</v>
      </c>
    </row>
    <row r="106" spans="1:6">
      <c r="A106" t="s">
        <v>47</v>
      </c>
      <c r="B106" t="s">
        <v>80</v>
      </c>
    </row>
    <row r="107" spans="1:6">
      <c r="A107" t="s">
        <v>43</v>
      </c>
    </row>
    <row r="108" spans="1:6">
      <c r="A108" t="s">
        <v>44</v>
      </c>
    </row>
    <row r="109" spans="1:6">
      <c r="A109" t="s">
        <v>45</v>
      </c>
    </row>
    <row r="110" spans="1:6">
      <c r="A110" t="s">
        <v>48</v>
      </c>
      <c r="B110" t="s">
        <v>81</v>
      </c>
    </row>
    <row r="111" spans="1:6">
      <c r="A111" t="s">
        <v>43</v>
      </c>
    </row>
    <row r="112" spans="1:6">
      <c r="A112" t="s">
        <v>44</v>
      </c>
    </row>
    <row r="113" spans="1:6">
      <c r="A113" t="s">
        <v>45</v>
      </c>
    </row>
    <row r="114" spans="1:6">
      <c r="A114" t="s">
        <v>49</v>
      </c>
      <c r="B114" t="s">
        <v>82</v>
      </c>
    </row>
    <row r="115" spans="1:6">
      <c r="A115" t="s">
        <v>43</v>
      </c>
      <c r="C115">
        <v>1</v>
      </c>
      <c r="D115">
        <v>0</v>
      </c>
      <c r="E115">
        <f>C115+D115</f>
        <v>1</v>
      </c>
      <c r="F115" s="1">
        <f t="shared" ref="F115" si="23">D115/E115</f>
        <v>0</v>
      </c>
    </row>
    <row r="116" spans="1:6">
      <c r="A116" t="s">
        <v>44</v>
      </c>
    </row>
    <row r="117" spans="1:6">
      <c r="A117" t="s">
        <v>45</v>
      </c>
    </row>
    <row r="118" spans="1:6">
      <c r="A118" t="s">
        <v>50</v>
      </c>
    </row>
    <row r="119" spans="1:6">
      <c r="A119" t="s">
        <v>43</v>
      </c>
      <c r="C119">
        <f>C99+C103+C107+C111+C115</f>
        <v>4</v>
      </c>
      <c r="D119">
        <f>D99+D103+D107+D111+D115</f>
        <v>0</v>
      </c>
      <c r="E119">
        <f>C119+D119</f>
        <v>4</v>
      </c>
      <c r="F119" s="1">
        <f t="shared" ref="F119:F121" si="24">D119/E119</f>
        <v>0</v>
      </c>
    </row>
    <row r="120" spans="1:6">
      <c r="A120" t="s">
        <v>44</v>
      </c>
      <c r="C120">
        <f>C100+C104+C108+C112+C116</f>
        <v>0</v>
      </c>
      <c r="D120">
        <f>D100+D104+D108+D112+D116</f>
        <v>0</v>
      </c>
      <c r="E120">
        <f>C120+D120</f>
        <v>0</v>
      </c>
    </row>
    <row r="121" spans="1:6">
      <c r="A121" t="s">
        <v>45</v>
      </c>
      <c r="C121">
        <f>C119+C120</f>
        <v>4</v>
      </c>
      <c r="D121">
        <f>D119+D120</f>
        <v>0</v>
      </c>
      <c r="E121">
        <f>E119+E120</f>
        <v>4</v>
      </c>
      <c r="F121" s="1">
        <f t="shared" si="24"/>
        <v>0</v>
      </c>
    </row>
    <row r="122" spans="1:6">
      <c r="A122" t="s">
        <v>84</v>
      </c>
      <c r="B122" t="s">
        <v>85</v>
      </c>
      <c r="F122" s="1"/>
    </row>
    <row r="123" spans="1:6">
      <c r="A123" t="s">
        <v>43</v>
      </c>
      <c r="E123">
        <f>81+1144</f>
        <v>1225</v>
      </c>
      <c r="F123" s="1"/>
    </row>
    <row r="124" spans="1:6">
      <c r="A124" t="s">
        <v>44</v>
      </c>
      <c r="E124">
        <v>699</v>
      </c>
      <c r="F124" s="1"/>
    </row>
    <row r="125" spans="1:6">
      <c r="A125" t="s">
        <v>45</v>
      </c>
      <c r="E125">
        <f>E123+E124</f>
        <v>1924</v>
      </c>
      <c r="F125" s="1"/>
    </row>
    <row r="126" spans="1:6">
      <c r="F126" s="1"/>
    </row>
    <row r="127" spans="1:6">
      <c r="A127" t="s">
        <v>87</v>
      </c>
      <c r="E127">
        <f>E125+E121</f>
        <v>1928</v>
      </c>
      <c r="F127" s="1"/>
    </row>
    <row r="131" spans="1:6">
      <c r="A131" t="s">
        <v>21</v>
      </c>
    </row>
    <row r="132" spans="1:6" s="2" customFormat="1">
      <c r="B132" s="3" t="s">
        <v>89</v>
      </c>
      <c r="C132" s="2" t="s">
        <v>40</v>
      </c>
      <c r="D132" s="2" t="s">
        <v>41</v>
      </c>
      <c r="E132" s="2" t="s">
        <v>51</v>
      </c>
      <c r="F132" s="2" t="s">
        <v>52</v>
      </c>
    </row>
    <row r="133" spans="1:6">
      <c r="A133" t="s">
        <v>61</v>
      </c>
      <c r="B133" t="s">
        <v>83</v>
      </c>
    </row>
    <row r="134" spans="1:6">
      <c r="A134" t="s">
        <v>43</v>
      </c>
      <c r="C134">
        <v>2</v>
      </c>
      <c r="D134">
        <v>0</v>
      </c>
      <c r="E134">
        <f t="shared" ref="E134:E136" si="25">C134+D134</f>
        <v>2</v>
      </c>
      <c r="F134" s="1">
        <f t="shared" ref="F134:F136" si="26">D134/E134</f>
        <v>0</v>
      </c>
    </row>
    <row r="135" spans="1:6">
      <c r="A135" t="s">
        <v>44</v>
      </c>
      <c r="C135">
        <v>1</v>
      </c>
      <c r="D135">
        <v>0</v>
      </c>
      <c r="E135">
        <f t="shared" si="25"/>
        <v>1</v>
      </c>
      <c r="F135" s="1">
        <f t="shared" si="26"/>
        <v>0</v>
      </c>
    </row>
    <row r="136" spans="1:6">
      <c r="A136" t="s">
        <v>45</v>
      </c>
      <c r="C136">
        <f>C134+C135</f>
        <v>3</v>
      </c>
      <c r="D136">
        <f>D134+D135</f>
        <v>0</v>
      </c>
      <c r="E136">
        <f t="shared" si="25"/>
        <v>3</v>
      </c>
      <c r="F136" s="1">
        <f t="shared" si="26"/>
        <v>0</v>
      </c>
    </row>
    <row r="137" spans="1:6">
      <c r="A137" t="s">
        <v>84</v>
      </c>
      <c r="B137" t="s">
        <v>85</v>
      </c>
      <c r="F137" s="1"/>
    </row>
    <row r="138" spans="1:6">
      <c r="A138" t="s">
        <v>43</v>
      </c>
      <c r="E138">
        <f>81+1146</f>
        <v>1227</v>
      </c>
      <c r="F138" s="1"/>
    </row>
    <row r="139" spans="1:6">
      <c r="A139" t="s">
        <v>44</v>
      </c>
      <c r="E139">
        <v>698</v>
      </c>
      <c r="F139" s="1"/>
    </row>
    <row r="140" spans="1:6">
      <c r="A140" t="s">
        <v>45</v>
      </c>
      <c r="E140">
        <f>E138+E139</f>
        <v>1925</v>
      </c>
      <c r="F140" s="1"/>
    </row>
    <row r="141" spans="1:6">
      <c r="F141" s="1"/>
    </row>
    <row r="142" spans="1:6">
      <c r="A142" t="s">
        <v>87</v>
      </c>
      <c r="E142">
        <f>E140+E136</f>
        <v>1928</v>
      </c>
      <c r="F142" s="1"/>
    </row>
    <row r="146" spans="1:6">
      <c r="A146" t="s">
        <v>30</v>
      </c>
    </row>
    <row r="147" spans="1:6" s="2" customFormat="1">
      <c r="B147" s="3" t="s">
        <v>89</v>
      </c>
      <c r="C147" s="2" t="s">
        <v>23</v>
      </c>
      <c r="D147" s="2" t="s">
        <v>24</v>
      </c>
      <c r="E147" s="2" t="s">
        <v>51</v>
      </c>
      <c r="F147" s="2" t="s">
        <v>26</v>
      </c>
    </row>
    <row r="148" spans="1:6">
      <c r="A148" t="s">
        <v>22</v>
      </c>
      <c r="B148" t="s">
        <v>25</v>
      </c>
    </row>
    <row r="149" spans="1:6">
      <c r="A149" t="s">
        <v>43</v>
      </c>
      <c r="C149">
        <f>8+40+3+23+2+4+3+6+1</f>
        <v>90</v>
      </c>
      <c r="D149">
        <v>4</v>
      </c>
      <c r="E149">
        <f t="shared" ref="E149:E150" si="27">C149+D149</f>
        <v>94</v>
      </c>
      <c r="F149" s="1">
        <f t="shared" ref="F149:F151" si="28">D149/E149</f>
        <v>4.2553191489361701E-2</v>
      </c>
    </row>
    <row r="150" spans="1:6">
      <c r="A150" t="s">
        <v>44</v>
      </c>
      <c r="C150">
        <v>77</v>
      </c>
      <c r="D150">
        <v>1</v>
      </c>
      <c r="E150">
        <f t="shared" si="27"/>
        <v>78</v>
      </c>
      <c r="F150" s="1">
        <f t="shared" si="28"/>
        <v>1.282051282051282E-2</v>
      </c>
    </row>
    <row r="151" spans="1:6">
      <c r="A151" t="s">
        <v>45</v>
      </c>
      <c r="C151">
        <f>C149+C150</f>
        <v>167</v>
      </c>
      <c r="D151">
        <f>D149+D150</f>
        <v>5</v>
      </c>
      <c r="E151">
        <f>E149+E150</f>
        <v>172</v>
      </c>
      <c r="F151" s="1">
        <f t="shared" si="28"/>
        <v>2.9069767441860465E-2</v>
      </c>
    </row>
    <row r="152" spans="1:6">
      <c r="A152" t="s">
        <v>84</v>
      </c>
    </row>
    <row r="153" spans="1:6">
      <c r="A153" t="s">
        <v>43</v>
      </c>
      <c r="E153">
        <v>1135</v>
      </c>
    </row>
    <row r="154" spans="1:6">
      <c r="A154" t="s">
        <v>44</v>
      </c>
      <c r="E154">
        <v>621</v>
      </c>
    </row>
    <row r="155" spans="1:6">
      <c r="A155" t="s">
        <v>45</v>
      </c>
      <c r="E155">
        <f>E153+E154</f>
        <v>1756</v>
      </c>
    </row>
    <row r="157" spans="1:6">
      <c r="A157" t="s">
        <v>87</v>
      </c>
      <c r="E157">
        <f>E151+E155</f>
        <v>1928</v>
      </c>
    </row>
    <row r="161" spans="1:6">
      <c r="A161" t="s">
        <v>27</v>
      </c>
    </row>
    <row r="162" spans="1:6" s="2" customFormat="1">
      <c r="B162" s="3" t="s">
        <v>89</v>
      </c>
      <c r="C162" s="2" t="s">
        <v>23</v>
      </c>
      <c r="D162" s="2" t="s">
        <v>24</v>
      </c>
      <c r="E162" s="2" t="s">
        <v>51</v>
      </c>
      <c r="F162" s="2" t="s">
        <v>26</v>
      </c>
    </row>
    <row r="163" spans="1:6">
      <c r="A163" t="s">
        <v>31</v>
      </c>
      <c r="B163" t="s">
        <v>32</v>
      </c>
    </row>
    <row r="164" spans="1:6">
      <c r="A164" t="s">
        <v>43</v>
      </c>
      <c r="C164">
        <v>11</v>
      </c>
      <c r="D164">
        <v>0</v>
      </c>
      <c r="E164">
        <f t="shared" ref="E164:E165" si="29">C164+D164</f>
        <v>11</v>
      </c>
      <c r="F164" s="1">
        <f t="shared" ref="F164:F166" si="30">D164/E164</f>
        <v>0</v>
      </c>
    </row>
    <row r="165" spans="1:6">
      <c r="A165" t="s">
        <v>44</v>
      </c>
      <c r="C165">
        <v>4</v>
      </c>
      <c r="D165">
        <v>0</v>
      </c>
      <c r="E165">
        <f t="shared" si="29"/>
        <v>4</v>
      </c>
      <c r="F165" s="1">
        <f t="shared" si="30"/>
        <v>0</v>
      </c>
    </row>
    <row r="166" spans="1:6">
      <c r="A166" t="s">
        <v>45</v>
      </c>
      <c r="C166">
        <f>C164+C165</f>
        <v>15</v>
      </c>
      <c r="D166">
        <f>D164+D165</f>
        <v>0</v>
      </c>
      <c r="E166">
        <f>E164+E165</f>
        <v>15</v>
      </c>
      <c r="F166" s="1">
        <f t="shared" si="30"/>
        <v>0</v>
      </c>
    </row>
    <row r="167" spans="1:6">
      <c r="A167" t="s">
        <v>84</v>
      </c>
    </row>
    <row r="168" spans="1:6">
      <c r="A168" t="s">
        <v>43</v>
      </c>
      <c r="E168">
        <v>1218</v>
      </c>
    </row>
    <row r="169" spans="1:6">
      <c r="A169" t="s">
        <v>44</v>
      </c>
      <c r="E169">
        <v>695</v>
      </c>
    </row>
    <row r="170" spans="1:6">
      <c r="A170" t="s">
        <v>45</v>
      </c>
      <c r="E170">
        <f>E168+E169</f>
        <v>1913</v>
      </c>
    </row>
    <row r="172" spans="1:6">
      <c r="A172" t="s">
        <v>87</v>
      </c>
      <c r="E172">
        <f>E166+E170</f>
        <v>1928</v>
      </c>
    </row>
    <row r="173" spans="1:6">
      <c r="A173" t="s">
        <v>29</v>
      </c>
    </row>
    <row r="175" spans="1:6">
      <c r="A175" t="s">
        <v>38</v>
      </c>
    </row>
    <row r="176" spans="1:6" s="2" customFormat="1">
      <c r="B176" s="3" t="s">
        <v>89</v>
      </c>
      <c r="C176" s="2" t="s">
        <v>35</v>
      </c>
      <c r="D176" s="2" t="s">
        <v>36</v>
      </c>
      <c r="E176" s="2" t="s">
        <v>51</v>
      </c>
      <c r="F176" s="2" t="s">
        <v>37</v>
      </c>
    </row>
    <row r="177" spans="1:6">
      <c r="A177" t="s">
        <v>34</v>
      </c>
      <c r="B177" t="s">
        <v>33</v>
      </c>
      <c r="C177">
        <v>520</v>
      </c>
      <c r="D177">
        <v>179</v>
      </c>
      <c r="E177">
        <f t="shared" ref="E177" si="31">C177+D177</f>
        <v>699</v>
      </c>
      <c r="F177" s="1">
        <f>C177/E177</f>
        <v>0.74391988555078681</v>
      </c>
    </row>
    <row r="178" spans="1:6">
      <c r="A178" t="s">
        <v>84</v>
      </c>
      <c r="E178">
        <f>81+1148</f>
        <v>1229</v>
      </c>
    </row>
    <row r="180" spans="1:6">
      <c r="A180" t="s">
        <v>87</v>
      </c>
      <c r="E180">
        <f>E177+E178</f>
        <v>1928</v>
      </c>
    </row>
    <row r="183" spans="1:6">
      <c r="A183" t="s">
        <v>39</v>
      </c>
    </row>
    <row r="184" spans="1:6">
      <c r="A184" t="s">
        <v>2</v>
      </c>
    </row>
    <row r="185" spans="1:6" s="2" customFormat="1">
      <c r="B185" s="3" t="s">
        <v>89</v>
      </c>
      <c r="C185" s="2" t="s">
        <v>35</v>
      </c>
      <c r="D185" s="2" t="s">
        <v>36</v>
      </c>
      <c r="E185" s="2" t="s">
        <v>51</v>
      </c>
      <c r="F185" s="2" t="s">
        <v>37</v>
      </c>
    </row>
    <row r="186" spans="1:6">
      <c r="A186" t="s">
        <v>34</v>
      </c>
      <c r="B186" t="s">
        <v>3</v>
      </c>
      <c r="C186">
        <v>587</v>
      </c>
      <c r="D186">
        <v>112</v>
      </c>
      <c r="E186">
        <f t="shared" ref="E186" si="32">C186+D186</f>
        <v>699</v>
      </c>
      <c r="F186" s="1">
        <f>C186/E186</f>
        <v>0.83977110157367663</v>
      </c>
    </row>
    <row r="187" spans="1:6">
      <c r="A187" t="s">
        <v>84</v>
      </c>
      <c r="E187">
        <f>81+1148</f>
        <v>1229</v>
      </c>
    </row>
    <row r="189" spans="1:6">
      <c r="A189" t="s">
        <v>87</v>
      </c>
      <c r="E189">
        <f>E186+E187</f>
        <v>1928</v>
      </c>
    </row>
    <row r="192" spans="1:6">
      <c r="A192" t="s">
        <v>9</v>
      </c>
    </row>
    <row r="193" spans="1:6" s="2" customFormat="1">
      <c r="B193" s="3" t="s">
        <v>89</v>
      </c>
      <c r="C193" s="2" t="s">
        <v>12</v>
      </c>
      <c r="D193" s="2" t="s">
        <v>13</v>
      </c>
      <c r="E193" s="2" t="s">
        <v>51</v>
      </c>
      <c r="F193" s="2" t="s">
        <v>14</v>
      </c>
    </row>
    <row r="194" spans="1:6">
      <c r="A194" t="s">
        <v>10</v>
      </c>
      <c r="B194" t="s">
        <v>11</v>
      </c>
      <c r="C194">
        <v>231</v>
      </c>
      <c r="D194">
        <v>54</v>
      </c>
      <c r="E194">
        <f t="shared" ref="E194" si="33">C194+D194</f>
        <v>285</v>
      </c>
      <c r="F194" s="1">
        <f>C194/E194</f>
        <v>0.81052631578947365</v>
      </c>
    </row>
    <row r="197" spans="1:6">
      <c r="A197" t="s">
        <v>8</v>
      </c>
    </row>
    <row r="198" spans="1:6" s="2" customFormat="1">
      <c r="B198" s="3" t="s">
        <v>89</v>
      </c>
      <c r="C198" s="2" t="s">
        <v>4</v>
      </c>
      <c r="D198" s="2" t="s">
        <v>5</v>
      </c>
      <c r="E198" s="2" t="s">
        <v>51</v>
      </c>
      <c r="F198" s="2" t="s">
        <v>6</v>
      </c>
    </row>
    <row r="199" spans="1:6">
      <c r="A199" t="s">
        <v>20</v>
      </c>
      <c r="B199" t="s">
        <v>7</v>
      </c>
      <c r="C199">
        <v>467</v>
      </c>
      <c r="D199">
        <v>152</v>
      </c>
      <c r="E199">
        <f t="shared" ref="E199" si="34">C199+D199</f>
        <v>619</v>
      </c>
      <c r="F199" s="1">
        <f>C199/E199</f>
        <v>0.75444264943457184</v>
      </c>
    </row>
    <row r="202" spans="1:6">
      <c r="A202" t="s">
        <v>15</v>
      </c>
    </row>
    <row r="203" spans="1:6" s="2" customFormat="1">
      <c r="B203" s="3" t="s">
        <v>89</v>
      </c>
      <c r="C203" s="2" t="s">
        <v>17</v>
      </c>
      <c r="D203" s="2" t="s">
        <v>18</v>
      </c>
      <c r="E203" s="2" t="s">
        <v>51</v>
      </c>
      <c r="F203" s="2" t="s">
        <v>19</v>
      </c>
    </row>
    <row r="204" spans="1:6">
      <c r="A204" t="s">
        <v>16</v>
      </c>
      <c r="C204">
        <v>106</v>
      </c>
      <c r="D204">
        <v>51</v>
      </c>
      <c r="E204">
        <f t="shared" ref="E204" si="35">C204+D204</f>
        <v>157</v>
      </c>
      <c r="F204" s="1">
        <f>C204/E204</f>
        <v>0.67515923566878977</v>
      </c>
    </row>
  </sheetData>
  <phoneticPr fontId="1" type="noConversion"/>
  <pageMargins left="0.5" right="0.5" top="0.5" bottom="0.5" header="0.5" footer="0.5"/>
  <rowBreaks count="2" manualBreakCount="2">
    <brk id="47" max="16383" man="1"/>
    <brk id="94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Pintzuk</dc:creator>
  <cp:lastModifiedBy>Susan Pintzuk</cp:lastModifiedBy>
  <dcterms:created xsi:type="dcterms:W3CDTF">2015-07-13T16:09:56Z</dcterms:created>
  <dcterms:modified xsi:type="dcterms:W3CDTF">2015-07-16T16:29:02Z</dcterms:modified>
</cp:coreProperties>
</file>