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8300" windowHeight="201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9" i="1"/>
  <c r="E73"/>
  <c r="C71"/>
  <c r="D71"/>
  <c r="E71"/>
  <c r="E75"/>
  <c r="E77"/>
  <c r="C135"/>
  <c r="E135"/>
  <c r="E136"/>
  <c r="E137"/>
  <c r="E141"/>
  <c r="E145"/>
  <c r="E147"/>
  <c r="E41"/>
  <c r="C35"/>
  <c r="D35"/>
  <c r="E35"/>
  <c r="C36"/>
  <c r="D36"/>
  <c r="E36"/>
  <c r="E37"/>
  <c r="E43"/>
  <c r="D31"/>
  <c r="D30"/>
  <c r="C31"/>
  <c r="C30"/>
  <c r="D37"/>
  <c r="F37"/>
  <c r="C37"/>
  <c r="F36"/>
  <c r="F35"/>
  <c r="E194"/>
  <c r="F194"/>
  <c r="E189"/>
  <c r="F189"/>
  <c r="E184"/>
  <c r="F184"/>
  <c r="E177"/>
  <c r="E176"/>
  <c r="E179"/>
  <c r="F176"/>
  <c r="E167"/>
  <c r="E168"/>
  <c r="E170"/>
  <c r="F167"/>
  <c r="E154"/>
  <c r="E155"/>
  <c r="E156"/>
  <c r="E160"/>
  <c r="E162"/>
  <c r="D156"/>
  <c r="F156"/>
  <c r="C156"/>
  <c r="F155"/>
  <c r="F154"/>
  <c r="D137"/>
  <c r="F137"/>
  <c r="F136"/>
  <c r="F135"/>
  <c r="C137"/>
  <c r="E126"/>
  <c r="D122"/>
  <c r="C122"/>
  <c r="E122"/>
  <c r="E128"/>
  <c r="D105"/>
  <c r="D106"/>
  <c r="D107"/>
  <c r="C105"/>
  <c r="E105"/>
  <c r="C106"/>
  <c r="E106"/>
  <c r="E107"/>
  <c r="F107"/>
  <c r="C107"/>
  <c r="F105"/>
  <c r="E101"/>
  <c r="F101"/>
  <c r="E85"/>
  <c r="F85"/>
  <c r="E111"/>
  <c r="E113"/>
  <c r="E70"/>
  <c r="E69"/>
  <c r="E59"/>
  <c r="E53"/>
  <c r="E54"/>
  <c r="E55"/>
  <c r="E61"/>
  <c r="E30"/>
  <c r="E31"/>
  <c r="E32"/>
  <c r="F122"/>
  <c r="E121"/>
  <c r="F121"/>
  <c r="E120"/>
  <c r="F120"/>
  <c r="F71"/>
  <c r="F70"/>
  <c r="F69"/>
  <c r="D55"/>
  <c r="F55"/>
  <c r="F54"/>
  <c r="F53"/>
  <c r="C55"/>
  <c r="C32"/>
  <c r="D32"/>
  <c r="F32"/>
  <c r="D27"/>
  <c r="E25"/>
  <c r="E26"/>
  <c r="E27"/>
  <c r="F27"/>
  <c r="D23"/>
  <c r="E21"/>
  <c r="E22"/>
  <c r="E23"/>
  <c r="F23"/>
  <c r="D15"/>
  <c r="E13"/>
  <c r="E14"/>
  <c r="E15"/>
  <c r="F15"/>
  <c r="D11"/>
  <c r="E9"/>
  <c r="E10"/>
  <c r="E11"/>
  <c r="F11"/>
  <c r="E17"/>
  <c r="E18"/>
  <c r="E19"/>
  <c r="D19"/>
  <c r="C27"/>
  <c r="C23"/>
  <c r="C19"/>
  <c r="C15"/>
  <c r="C11"/>
  <c r="F31"/>
  <c r="F30"/>
  <c r="F26"/>
  <c r="F25"/>
  <c r="F22"/>
  <c r="F21"/>
  <c r="F14"/>
  <c r="F13"/>
  <c r="F10"/>
  <c r="F9"/>
</calcChain>
</file>

<file path=xl/sharedStrings.xml><?xml version="1.0" encoding="utf-8"?>
<sst xmlns="http://schemas.openxmlformats.org/spreadsheetml/2006/main" count="225" uniqueCount="85">
  <si>
    <t>Table 9 (SBJ): position of subject (canonical vs. non-canonical) in subordinate clauses</t>
    <phoneticPr fontId="1" type="noConversion"/>
  </si>
  <si>
    <t>head-final</t>
    <phoneticPr fontId="1" type="noConversion"/>
  </si>
  <si>
    <t>head-initial</t>
    <phoneticPr fontId="1" type="noConversion"/>
  </si>
  <si>
    <t>particles</t>
    <phoneticPr fontId="1" type="noConversion"/>
  </si>
  <si>
    <t xml:space="preserve">  main clauses</t>
    <phoneticPr fontId="1" type="noConversion"/>
  </si>
  <si>
    <t xml:space="preserve">  subordinate clauses</t>
    <phoneticPr fontId="1" type="noConversion"/>
  </si>
  <si>
    <t xml:space="preserve">  total</t>
    <phoneticPr fontId="1" type="noConversion"/>
  </si>
  <si>
    <t>stranded Ps</t>
    <phoneticPr fontId="1" type="noConversion"/>
  </si>
  <si>
    <t>negative DPs</t>
    <phoneticPr fontId="1" type="noConversion"/>
  </si>
  <si>
    <t>negative ADVPs</t>
    <phoneticPr fontId="1" type="noConversion"/>
  </si>
  <si>
    <t>pronominal objects</t>
    <phoneticPr fontId="1" type="noConversion"/>
  </si>
  <si>
    <t>all diagnostics</t>
    <phoneticPr fontId="1" type="noConversion"/>
  </si>
  <si>
    <t>total</t>
    <phoneticPr fontId="1" type="noConversion"/>
  </si>
  <si>
    <t>%head-initial</t>
    <phoneticPr fontId="1" type="noConversion"/>
  </si>
  <si>
    <t>IP1 / IP2</t>
    <phoneticPr fontId="1" type="noConversion"/>
  </si>
  <si>
    <t>IP3: aux + mv</t>
    <phoneticPr fontId="1" type="noConversion"/>
  </si>
  <si>
    <t>DP arguments</t>
    <phoneticPr fontId="1" type="noConversion"/>
  </si>
  <si>
    <t>VP1</t>
    <phoneticPr fontId="1" type="noConversion"/>
  </si>
  <si>
    <t>VP2</t>
    <phoneticPr fontId="1" type="noConversion"/>
  </si>
  <si>
    <t>code</t>
    <phoneticPr fontId="1" type="noConversion"/>
  </si>
  <si>
    <t>3f1/3i1</t>
    <phoneticPr fontId="1" type="noConversion"/>
  </si>
  <si>
    <t>3f2/3i2</t>
    <phoneticPr fontId="1" type="noConversion"/>
  </si>
  <si>
    <t>particles + stranded Ps</t>
    <phoneticPr fontId="1" type="noConversion"/>
  </si>
  <si>
    <t>Table 2 (IP3): order of finite aux and non-finite main verb</t>
    <phoneticPr fontId="1" type="noConversion"/>
  </si>
  <si>
    <t>Note that after discussion with AE, we are using particles and stranded Ps grouped together,</t>
    <phoneticPr fontId="1" type="noConversion"/>
  </si>
  <si>
    <t>and pronominal objects separately. There are too few negative DPs and ADVPs to use.</t>
    <phoneticPr fontId="1" type="noConversion"/>
  </si>
  <si>
    <t>Table 3 (IP4): position of heavy constituents in clauses with finite main verbs</t>
    <phoneticPr fontId="1" type="noConversion"/>
  </si>
  <si>
    <t>3f3/3i3</t>
    <phoneticPr fontId="1" type="noConversion"/>
  </si>
  <si>
    <t>3f4/3i4</t>
    <phoneticPr fontId="1" type="noConversion"/>
  </si>
  <si>
    <t>3f5/3i5</t>
    <phoneticPr fontId="1" type="noConversion"/>
  </si>
  <si>
    <t xml:space="preserve">20/07/15: Tables 1-5 checked </t>
    <phoneticPr fontId="1" type="noConversion"/>
  </si>
  <si>
    <t>4f/4i</t>
    <phoneticPr fontId="1" type="noConversion"/>
  </si>
  <si>
    <t>5f1/5i1</t>
    <phoneticPr fontId="1" type="noConversion"/>
  </si>
  <si>
    <t>6f1/6i1</t>
    <phoneticPr fontId="1" type="noConversion"/>
  </si>
  <si>
    <t>6f2/6i2</t>
    <phoneticPr fontId="1" type="noConversion"/>
  </si>
  <si>
    <t>6f3/6i3</t>
    <phoneticPr fontId="1" type="noConversion"/>
  </si>
  <si>
    <t>6f4/6i4</t>
    <phoneticPr fontId="1" type="noConversion"/>
  </si>
  <si>
    <t>6f5/6i5</t>
    <phoneticPr fontId="1" type="noConversion"/>
  </si>
  <si>
    <t>7f/7i</t>
    <phoneticPr fontId="1" type="noConversion"/>
  </si>
  <si>
    <t>irrelevant clauses</t>
    <phoneticPr fontId="1" type="noConversion"/>
  </si>
  <si>
    <t>/</t>
    <phoneticPr fontId="1" type="noConversion"/>
  </si>
  <si>
    <t>All clauses</t>
    <phoneticPr fontId="1" type="noConversion"/>
  </si>
  <si>
    <t>All clauses</t>
    <phoneticPr fontId="1" type="noConversion"/>
  </si>
  <si>
    <t>IP4</t>
    <phoneticPr fontId="1" type="noConversion"/>
  </si>
  <si>
    <t>code</t>
    <phoneticPr fontId="1" type="noConversion"/>
  </si>
  <si>
    <t>8s1-7/8n1-4</t>
    <phoneticPr fontId="1" type="noConversion"/>
  </si>
  <si>
    <t>ambiguous clauses</t>
    <phoneticPr fontId="1" type="noConversion"/>
  </si>
  <si>
    <t>9s1-2/9n1-2</t>
    <phoneticPr fontId="1" type="noConversion"/>
  </si>
  <si>
    <t>Table 1 (IP1/IP2): position of diagnostics in clauses with finite main verbs</t>
    <phoneticPr fontId="1" type="noConversion"/>
  </si>
  <si>
    <t>Table 4 (VP1): position of diagnostics in clauses with finite aux and non-finite main verb</t>
    <phoneticPr fontId="1" type="noConversion"/>
  </si>
  <si>
    <t>Scrambled pronouns can intervene between complementizer and subject</t>
    <phoneticPr fontId="1" type="noConversion"/>
  </si>
  <si>
    <t>11c/11n</t>
    <phoneticPr fontId="1" type="noConversion"/>
  </si>
  <si>
    <t>before N</t>
    <phoneticPr fontId="1" type="noConversion"/>
  </si>
  <si>
    <t>after N</t>
    <phoneticPr fontId="1" type="noConversion"/>
  </si>
  <si>
    <t>%after N</t>
    <phoneticPr fontId="1" type="noConversion"/>
  </si>
  <si>
    <t>1b/1a</t>
    <phoneticPr fontId="1" type="noConversion"/>
  </si>
  <si>
    <t>Table 11 (GEN): position of genitive within NP</t>
    <phoneticPr fontId="1" type="noConversion"/>
  </si>
  <si>
    <t>Table 10 (VtoC): position of pronominal subject with respect to Vf, v-sbj vs sbj-v</t>
    <phoneticPr fontId="1" type="noConversion"/>
  </si>
  <si>
    <t>VtoC</t>
    <phoneticPr fontId="1" type="noConversion"/>
  </si>
  <si>
    <t>vo/v1</t>
    <phoneticPr fontId="1" type="noConversion"/>
  </si>
  <si>
    <t>sbj-v</t>
    <phoneticPr fontId="1" type="noConversion"/>
  </si>
  <si>
    <t>v-sbj</t>
    <phoneticPr fontId="1" type="noConversion"/>
  </si>
  <si>
    <t>%sbj-v</t>
    <phoneticPr fontId="1" type="noConversion"/>
  </si>
  <si>
    <t>Table 12 (REL): type of relativiser</t>
    <phoneticPr fontId="1" type="noConversion"/>
  </si>
  <si>
    <t>REL</t>
    <phoneticPr fontId="1" type="noConversion"/>
  </si>
  <si>
    <t>se + se-the</t>
    <phoneticPr fontId="1" type="noConversion"/>
  </si>
  <si>
    <t>the</t>
    <phoneticPr fontId="1" type="noConversion"/>
  </si>
  <si>
    <t>%the</t>
    <phoneticPr fontId="1" type="noConversion"/>
  </si>
  <si>
    <t>GEN</t>
    <phoneticPr fontId="1" type="noConversion"/>
  </si>
  <si>
    <t>Table 5 (VP2): position of two-word objects in clauses with finite aux and non-finite main verb</t>
    <phoneticPr fontId="1" type="noConversion"/>
  </si>
  <si>
    <t>SB1/SB2</t>
    <phoneticPr fontId="1" type="noConversion"/>
  </si>
  <si>
    <t>scrambled</t>
    <phoneticPr fontId="1" type="noConversion"/>
  </si>
  <si>
    <t>not scrambled</t>
    <phoneticPr fontId="1" type="noConversion"/>
  </si>
  <si>
    <t>%not scrambled</t>
    <phoneticPr fontId="1" type="noConversion"/>
  </si>
  <si>
    <t>Table 7 (SB3/SB4): scrambling of non-subject pronouns in potentially i-initial clauses</t>
    <phoneticPr fontId="1" type="noConversion"/>
  </si>
  <si>
    <t>Table values are calculated by running analyzer1 on the coded files</t>
    <phoneticPr fontId="1" type="noConversion"/>
  </si>
  <si>
    <t>*** stopped here ***</t>
    <phoneticPr fontId="1" type="noConversion"/>
  </si>
  <si>
    <t>Table 6 (SB1/SB2): scrambling of non-subject pronouns in all clause types</t>
    <phoneticPr fontId="1" type="noConversion"/>
  </si>
  <si>
    <t>SB3/SB4</t>
    <phoneticPr fontId="1" type="noConversion"/>
  </si>
  <si>
    <t>10c/10n</t>
    <phoneticPr fontId="1" type="noConversion"/>
  </si>
  <si>
    <t>SBJ</t>
    <phoneticPr fontId="1" type="noConversion"/>
  </si>
  <si>
    <t>canonical</t>
    <phoneticPr fontId="1" type="noConversion"/>
  </si>
  <si>
    <t>non-canonical</t>
    <phoneticPr fontId="1" type="noConversion"/>
  </si>
  <si>
    <t>%canonical</t>
    <phoneticPr fontId="1" type="noConversion"/>
  </si>
  <si>
    <t>Table 8 (SBJ): position of subject (canonical vs. non-canonical) in subordinate clauses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</si>
</sst>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4"/>
  <sheetViews>
    <sheetView tabSelected="1" workbookViewId="0">
      <selection activeCell="A3" sqref="A3"/>
    </sheetView>
  </sheetViews>
  <sheetFormatPr baseColWidth="10" defaultRowHeight="13"/>
  <cols>
    <col min="1" max="1" width="16.85546875" customWidth="1"/>
    <col min="2" max="2" width="9.42578125" customWidth="1"/>
    <col min="4" max="4" width="11.5703125" customWidth="1"/>
    <col min="5" max="5" width="8.5703125" customWidth="1"/>
    <col min="6" max="6" width="12.7109375" customWidth="1"/>
  </cols>
  <sheetData>
    <row r="1" spans="1:6">
      <c r="A1" t="s">
        <v>75</v>
      </c>
    </row>
    <row r="2" spans="1:6">
      <c r="A2" t="s">
        <v>30</v>
      </c>
    </row>
    <row r="5" spans="1:6">
      <c r="A5" t="s">
        <v>48</v>
      </c>
    </row>
    <row r="6" spans="1:6" s="2" customFormat="1">
      <c r="B6" s="3" t="s">
        <v>19</v>
      </c>
      <c r="C6" s="2" t="s">
        <v>1</v>
      </c>
      <c r="D6" s="2" t="s">
        <v>2</v>
      </c>
      <c r="E6" s="2" t="s">
        <v>12</v>
      </c>
      <c r="F6" s="2" t="s">
        <v>13</v>
      </c>
    </row>
    <row r="7" spans="1:6">
      <c r="A7" t="s">
        <v>14</v>
      </c>
    </row>
    <row r="8" spans="1:6">
      <c r="A8" t="s">
        <v>3</v>
      </c>
      <c r="B8" t="s">
        <v>20</v>
      </c>
    </row>
    <row r="9" spans="1:6">
      <c r="A9" t="s">
        <v>4</v>
      </c>
      <c r="C9">
        <v>12</v>
      </c>
      <c r="D9">
        <v>0</v>
      </c>
      <c r="E9">
        <f>C9+D9</f>
        <v>12</v>
      </c>
      <c r="F9" s="1">
        <f>D9/E9</f>
        <v>0</v>
      </c>
    </row>
    <row r="10" spans="1:6">
      <c r="A10" t="s">
        <v>5</v>
      </c>
      <c r="C10">
        <v>6</v>
      </c>
      <c r="D10">
        <v>0</v>
      </c>
      <c r="E10">
        <f>C10+D10</f>
        <v>6</v>
      </c>
      <c r="F10" s="1">
        <f>D10/E10</f>
        <v>0</v>
      </c>
    </row>
    <row r="11" spans="1:6">
      <c r="A11" t="s">
        <v>6</v>
      </c>
      <c r="C11">
        <f>C9+C10</f>
        <v>18</v>
      </c>
      <c r="D11">
        <f>D9+D10</f>
        <v>0</v>
      </c>
      <c r="E11">
        <f>E9+E10</f>
        <v>18</v>
      </c>
      <c r="F11" s="1">
        <f>D11/E11</f>
        <v>0</v>
      </c>
    </row>
    <row r="12" spans="1:6">
      <c r="A12" t="s">
        <v>7</v>
      </c>
      <c r="B12" t="s">
        <v>21</v>
      </c>
    </row>
    <row r="13" spans="1:6">
      <c r="A13" t="s">
        <v>4</v>
      </c>
      <c r="C13">
        <v>1</v>
      </c>
      <c r="D13">
        <v>0</v>
      </c>
      <c r="E13">
        <f t="shared" ref="E13:E14" si="0">C13+D13</f>
        <v>1</v>
      </c>
      <c r="F13" s="1">
        <f t="shared" ref="F13:F14" si="1">D13/E13</f>
        <v>0</v>
      </c>
    </row>
    <row r="14" spans="1:6">
      <c r="A14" t="s">
        <v>5</v>
      </c>
      <c r="C14">
        <v>3</v>
      </c>
      <c r="D14">
        <v>1</v>
      </c>
      <c r="E14">
        <f t="shared" si="0"/>
        <v>4</v>
      </c>
      <c r="F14" s="1">
        <f t="shared" si="1"/>
        <v>0.25</v>
      </c>
    </row>
    <row r="15" spans="1:6">
      <c r="A15" t="s">
        <v>6</v>
      </c>
      <c r="C15">
        <f>C13+C14</f>
        <v>4</v>
      </c>
      <c r="D15">
        <f>D13+D14</f>
        <v>1</v>
      </c>
      <c r="E15">
        <f>E13+E14</f>
        <v>5</v>
      </c>
      <c r="F15" s="1">
        <f>D15/E15</f>
        <v>0.2</v>
      </c>
    </row>
    <row r="16" spans="1:6">
      <c r="A16" t="s">
        <v>8</v>
      </c>
      <c r="B16" t="s">
        <v>27</v>
      </c>
    </row>
    <row r="17" spans="1:6">
      <c r="A17" t="s">
        <v>4</v>
      </c>
      <c r="C17">
        <v>0</v>
      </c>
      <c r="D17">
        <v>0</v>
      </c>
      <c r="E17">
        <f t="shared" ref="E17:E18" si="2">C17+D17</f>
        <v>0</v>
      </c>
    </row>
    <row r="18" spans="1:6">
      <c r="A18" t="s">
        <v>5</v>
      </c>
      <c r="C18">
        <v>0</v>
      </c>
      <c r="D18">
        <v>0</v>
      </c>
      <c r="E18">
        <f t="shared" si="2"/>
        <v>0</v>
      </c>
    </row>
    <row r="19" spans="1:6">
      <c r="A19" t="s">
        <v>6</v>
      </c>
      <c r="C19">
        <f>C17+C18</f>
        <v>0</v>
      </c>
      <c r="D19">
        <f>D17+D18</f>
        <v>0</v>
      </c>
      <c r="E19">
        <f>E17+E18</f>
        <v>0</v>
      </c>
    </row>
    <row r="20" spans="1:6">
      <c r="A20" t="s">
        <v>9</v>
      </c>
      <c r="B20" t="s">
        <v>28</v>
      </c>
    </row>
    <row r="21" spans="1:6">
      <c r="A21" t="s">
        <v>4</v>
      </c>
      <c r="C21">
        <v>1</v>
      </c>
      <c r="D21">
        <v>0</v>
      </c>
      <c r="E21">
        <f t="shared" ref="E21:E22" si="3">C21+D21</f>
        <v>1</v>
      </c>
      <c r="F21" s="1">
        <f t="shared" ref="F21:F22" si="4">D21/E21</f>
        <v>0</v>
      </c>
    </row>
    <row r="22" spans="1:6">
      <c r="A22" t="s">
        <v>5</v>
      </c>
      <c r="C22">
        <v>1</v>
      </c>
      <c r="D22">
        <v>0</v>
      </c>
      <c r="E22">
        <f t="shared" si="3"/>
        <v>1</v>
      </c>
      <c r="F22" s="1">
        <f t="shared" si="4"/>
        <v>0</v>
      </c>
    </row>
    <row r="23" spans="1:6">
      <c r="A23" t="s">
        <v>6</v>
      </c>
      <c r="C23">
        <f>C21+C22</f>
        <v>2</v>
      </c>
      <c r="D23">
        <f>D21+D22</f>
        <v>0</v>
      </c>
      <c r="E23">
        <f>E21+E22</f>
        <v>2</v>
      </c>
      <c r="F23" s="1">
        <f>D23/E23</f>
        <v>0</v>
      </c>
    </row>
    <row r="24" spans="1:6">
      <c r="A24" t="s">
        <v>10</v>
      </c>
      <c r="B24" t="s">
        <v>29</v>
      </c>
    </row>
    <row r="25" spans="1:6">
      <c r="A25" t="s">
        <v>4</v>
      </c>
      <c r="C25">
        <v>38</v>
      </c>
      <c r="D25">
        <v>0</v>
      </c>
      <c r="E25">
        <f t="shared" ref="E25:E26" si="5">C25+D25</f>
        <v>38</v>
      </c>
      <c r="F25" s="1">
        <f t="shared" ref="F25:F26" si="6">D25/E25</f>
        <v>0</v>
      </c>
    </row>
    <row r="26" spans="1:6">
      <c r="A26" t="s">
        <v>5</v>
      </c>
      <c r="C26">
        <v>16</v>
      </c>
      <c r="D26">
        <v>0</v>
      </c>
      <c r="E26">
        <f t="shared" si="5"/>
        <v>16</v>
      </c>
      <c r="F26" s="1">
        <f t="shared" si="6"/>
        <v>0</v>
      </c>
    </row>
    <row r="27" spans="1:6">
      <c r="A27" t="s">
        <v>6</v>
      </c>
      <c r="C27">
        <f>C25+C26</f>
        <v>54</v>
      </c>
      <c r="D27">
        <f>D25+D26</f>
        <v>0</v>
      </c>
      <c r="E27">
        <f>E25+E26</f>
        <v>54</v>
      </c>
      <c r="F27" s="1">
        <f>D27/E27</f>
        <v>0</v>
      </c>
    </row>
    <row r="28" spans="1:6">
      <c r="F28" s="1"/>
    </row>
    <row r="29" spans="1:6">
      <c r="A29" t="s">
        <v>22</v>
      </c>
    </row>
    <row r="30" spans="1:6">
      <c r="A30" t="s">
        <v>4</v>
      </c>
      <c r="C30">
        <f>C9+C13</f>
        <v>13</v>
      </c>
      <c r="D30">
        <f>D9+D13</f>
        <v>0</v>
      </c>
      <c r="E30">
        <f t="shared" ref="E30:E31" si="7">C30+D30</f>
        <v>13</v>
      </c>
      <c r="F30" s="1">
        <f t="shared" ref="F30:F31" si="8">D30/E30</f>
        <v>0</v>
      </c>
    </row>
    <row r="31" spans="1:6">
      <c r="A31" t="s">
        <v>5</v>
      </c>
      <c r="C31">
        <f>C10+C14</f>
        <v>9</v>
      </c>
      <c r="D31">
        <f>D10+D14</f>
        <v>1</v>
      </c>
      <c r="E31">
        <f t="shared" si="7"/>
        <v>10</v>
      </c>
      <c r="F31" s="1">
        <f t="shared" si="8"/>
        <v>0.1</v>
      </c>
    </row>
    <row r="32" spans="1:6">
      <c r="A32" t="s">
        <v>6</v>
      </c>
      <c r="C32">
        <f>C30+C31</f>
        <v>22</v>
      </c>
      <c r="D32">
        <f>D30+D31</f>
        <v>1</v>
      </c>
      <c r="E32">
        <f>E30+E31</f>
        <v>23</v>
      </c>
      <c r="F32" s="1">
        <f>D32/E32</f>
        <v>4.3478260869565216E-2</v>
      </c>
    </row>
    <row r="33" spans="1:6">
      <c r="F33" s="1"/>
    </row>
    <row r="34" spans="1:6">
      <c r="A34" t="s">
        <v>11</v>
      </c>
    </row>
    <row r="35" spans="1:6">
      <c r="A35" t="s">
        <v>4</v>
      </c>
      <c r="C35">
        <f>C9+C13+C17+C21+C25</f>
        <v>52</v>
      </c>
      <c r="D35">
        <f>D9+D13+D17+D21+D25</f>
        <v>0</v>
      </c>
      <c r="E35">
        <f t="shared" ref="E35:E36" si="9">C35+D35</f>
        <v>52</v>
      </c>
      <c r="F35" s="1">
        <f t="shared" ref="F35:F36" si="10">D35/E35</f>
        <v>0</v>
      </c>
    </row>
    <row r="36" spans="1:6">
      <c r="A36" t="s">
        <v>5</v>
      </c>
      <c r="C36">
        <f>C10+C14+C18+C22+C26</f>
        <v>26</v>
      </c>
      <c r="D36">
        <f>D10+D14+D18+D22+D26</f>
        <v>1</v>
      </c>
      <c r="E36">
        <f t="shared" si="9"/>
        <v>27</v>
      </c>
      <c r="F36" s="1">
        <f t="shared" si="10"/>
        <v>3.7037037037037035E-2</v>
      </c>
    </row>
    <row r="37" spans="1:6">
      <c r="A37" t="s">
        <v>6</v>
      </c>
      <c r="C37">
        <f>C35+C36</f>
        <v>78</v>
      </c>
      <c r="D37">
        <f>D35+D36</f>
        <v>1</v>
      </c>
      <c r="E37">
        <f>E35+E36</f>
        <v>79</v>
      </c>
      <c r="F37" s="1">
        <f>D37/E37</f>
        <v>1.2658227848101266E-2</v>
      </c>
    </row>
    <row r="38" spans="1:6">
      <c r="A38" t="s">
        <v>39</v>
      </c>
      <c r="B38" t="s">
        <v>40</v>
      </c>
      <c r="F38" s="1"/>
    </row>
    <row r="39" spans="1:6">
      <c r="A39" t="s">
        <v>4</v>
      </c>
      <c r="E39">
        <v>1181</v>
      </c>
      <c r="F39" s="1"/>
    </row>
    <row r="40" spans="1:6">
      <c r="A40" t="s">
        <v>5</v>
      </c>
      <c r="E40">
        <v>672</v>
      </c>
      <c r="F40" s="1"/>
    </row>
    <row r="41" spans="1:6">
      <c r="A41" t="s">
        <v>6</v>
      </c>
      <c r="E41">
        <f>E39+E40</f>
        <v>1853</v>
      </c>
      <c r="F41" s="1"/>
    </row>
    <row r="42" spans="1:6">
      <c r="F42" s="1"/>
    </row>
    <row r="43" spans="1:6">
      <c r="A43" t="s">
        <v>41</v>
      </c>
      <c r="E43">
        <f>E41+E37</f>
        <v>1932</v>
      </c>
      <c r="F43" s="1"/>
    </row>
    <row r="45" spans="1:6">
      <c r="A45" t="s">
        <v>24</v>
      </c>
    </row>
    <row r="46" spans="1:6">
      <c r="A46" t="s">
        <v>25</v>
      </c>
    </row>
    <row r="50" spans="1:6">
      <c r="A50" t="s">
        <v>23</v>
      </c>
    </row>
    <row r="51" spans="1:6" s="2" customFormat="1">
      <c r="B51" s="3" t="s">
        <v>19</v>
      </c>
      <c r="C51" s="2" t="s">
        <v>1</v>
      </c>
      <c r="D51" s="2" t="s">
        <v>2</v>
      </c>
      <c r="E51" s="2" t="s">
        <v>12</v>
      </c>
      <c r="F51" s="2" t="s">
        <v>13</v>
      </c>
    </row>
    <row r="52" spans="1:6">
      <c r="A52" t="s">
        <v>15</v>
      </c>
      <c r="B52" t="s">
        <v>31</v>
      </c>
    </row>
    <row r="53" spans="1:6">
      <c r="A53" t="s">
        <v>4</v>
      </c>
      <c r="C53">
        <v>40</v>
      </c>
      <c r="D53">
        <v>74</v>
      </c>
      <c r="E53">
        <f t="shared" ref="E53:E54" si="11">C53+D53</f>
        <v>114</v>
      </c>
      <c r="F53" s="1">
        <f>D53/E53</f>
        <v>0.64912280701754388</v>
      </c>
    </row>
    <row r="54" spans="1:6">
      <c r="A54" t="s">
        <v>5</v>
      </c>
      <c r="C54">
        <v>100</v>
      </c>
      <c r="D54">
        <v>43</v>
      </c>
      <c r="E54">
        <f t="shared" si="11"/>
        <v>143</v>
      </c>
      <c r="F54" s="1">
        <f>D54/E54</f>
        <v>0.30069930069930068</v>
      </c>
    </row>
    <row r="55" spans="1:6">
      <c r="A55" t="s">
        <v>6</v>
      </c>
      <c r="C55">
        <f>C53+C54</f>
        <v>140</v>
      </c>
      <c r="D55">
        <f>D53+D54</f>
        <v>117</v>
      </c>
      <c r="E55">
        <f>E53+E54</f>
        <v>257</v>
      </c>
      <c r="F55" s="1">
        <f>D55/E55</f>
        <v>0.45525291828793774</v>
      </c>
    </row>
    <row r="56" spans="1:6">
      <c r="A56" t="s">
        <v>39</v>
      </c>
      <c r="B56" t="s">
        <v>40</v>
      </c>
      <c r="F56" s="1"/>
    </row>
    <row r="57" spans="1:6">
      <c r="A57" t="s">
        <v>4</v>
      </c>
      <c r="E57">
        <v>1119</v>
      </c>
      <c r="F57" s="1"/>
    </row>
    <row r="58" spans="1:6">
      <c r="A58" t="s">
        <v>5</v>
      </c>
      <c r="E58">
        <v>556</v>
      </c>
      <c r="F58" s="1"/>
    </row>
    <row r="59" spans="1:6">
      <c r="A59" t="s">
        <v>6</v>
      </c>
      <c r="E59">
        <f>E57+E58</f>
        <v>1675</v>
      </c>
      <c r="F59" s="1"/>
    </row>
    <row r="60" spans="1:6">
      <c r="F60" s="1"/>
    </row>
    <row r="61" spans="1:6">
      <c r="A61" t="s">
        <v>42</v>
      </c>
      <c r="E61">
        <f>E59+E55</f>
        <v>1932</v>
      </c>
      <c r="F61" s="1"/>
    </row>
    <row r="62" spans="1:6">
      <c r="F62" s="1"/>
    </row>
    <row r="63" spans="1:6">
      <c r="F63" s="1"/>
    </row>
    <row r="64" spans="1:6">
      <c r="F64" s="1"/>
    </row>
    <row r="65" spans="1:6">
      <c r="A65" t="s">
        <v>26</v>
      </c>
    </row>
    <row r="66" spans="1:6" s="2" customFormat="1">
      <c r="B66" s="3" t="s">
        <v>19</v>
      </c>
      <c r="C66" s="2" t="s">
        <v>1</v>
      </c>
      <c r="D66" s="2" t="s">
        <v>2</v>
      </c>
      <c r="E66" s="2" t="s">
        <v>12</v>
      </c>
      <c r="F66" s="2" t="s">
        <v>13</v>
      </c>
    </row>
    <row r="67" spans="1:6">
      <c r="A67" t="s">
        <v>43</v>
      </c>
    </row>
    <row r="68" spans="1:6">
      <c r="A68" t="s">
        <v>16</v>
      </c>
      <c r="B68" t="s">
        <v>32</v>
      </c>
    </row>
    <row r="69" spans="1:6">
      <c r="A69" t="s">
        <v>4</v>
      </c>
      <c r="C69">
        <v>171</v>
      </c>
      <c r="D69">
        <v>135</v>
      </c>
      <c r="E69">
        <f t="shared" ref="E69:E71" si="12">C69+D69</f>
        <v>306</v>
      </c>
      <c r="F69" s="1">
        <f t="shared" ref="F69:F71" si="13">D69/E69</f>
        <v>0.44117647058823528</v>
      </c>
    </row>
    <row r="70" spans="1:6">
      <c r="A70" t="s">
        <v>5</v>
      </c>
      <c r="C70">
        <v>151</v>
      </c>
      <c r="D70">
        <v>52</v>
      </c>
      <c r="E70">
        <f t="shared" si="12"/>
        <v>203</v>
      </c>
      <c r="F70" s="1">
        <f t="shared" si="13"/>
        <v>0.25615763546798032</v>
      </c>
    </row>
    <row r="71" spans="1:6">
      <c r="A71" t="s">
        <v>6</v>
      </c>
      <c r="C71">
        <f>C69+C70</f>
        <v>322</v>
      </c>
      <c r="D71">
        <f>D69+D70</f>
        <v>187</v>
      </c>
      <c r="E71">
        <f t="shared" si="12"/>
        <v>509</v>
      </c>
      <c r="F71" s="1">
        <f t="shared" si="13"/>
        <v>0.36738703339882123</v>
      </c>
    </row>
    <row r="72" spans="1:6">
      <c r="A72" t="s">
        <v>39</v>
      </c>
      <c r="B72" t="s">
        <v>40</v>
      </c>
      <c r="F72" s="1"/>
    </row>
    <row r="73" spans="1:6">
      <c r="A73" t="s">
        <v>4</v>
      </c>
      <c r="E73">
        <f>47+880</f>
        <v>927</v>
      </c>
      <c r="F73" s="1"/>
    </row>
    <row r="74" spans="1:6">
      <c r="A74" t="s">
        <v>5</v>
      </c>
      <c r="E74">
        <v>496</v>
      </c>
      <c r="F74" s="1"/>
    </row>
    <row r="75" spans="1:6">
      <c r="A75" t="s">
        <v>6</v>
      </c>
      <c r="E75">
        <f>E73+E74</f>
        <v>1423</v>
      </c>
      <c r="F75" s="1"/>
    </row>
    <row r="76" spans="1:6">
      <c r="F76" s="1"/>
    </row>
    <row r="77" spans="1:6">
      <c r="A77" t="s">
        <v>42</v>
      </c>
      <c r="E77">
        <f>E75+E71</f>
        <v>1932</v>
      </c>
      <c r="F77" s="1"/>
    </row>
    <row r="78" spans="1:6">
      <c r="F78" s="1"/>
    </row>
    <row r="79" spans="1:6">
      <c r="F79" s="1"/>
    </row>
    <row r="80" spans="1:6">
      <c r="F80" s="1"/>
    </row>
    <row r="81" spans="1:6">
      <c r="A81" t="s">
        <v>49</v>
      </c>
      <c r="F81" s="1"/>
    </row>
    <row r="82" spans="1:6" s="2" customFormat="1">
      <c r="B82" s="3" t="s">
        <v>19</v>
      </c>
      <c r="C82" s="2" t="s">
        <v>1</v>
      </c>
      <c r="D82" s="2" t="s">
        <v>2</v>
      </c>
      <c r="E82" s="2" t="s">
        <v>12</v>
      </c>
      <c r="F82" s="2" t="s">
        <v>13</v>
      </c>
    </row>
    <row r="83" spans="1:6">
      <c r="A83" t="s">
        <v>17</v>
      </c>
    </row>
    <row r="84" spans="1:6">
      <c r="A84" t="s">
        <v>3</v>
      </c>
      <c r="B84" t="s">
        <v>33</v>
      </c>
    </row>
    <row r="85" spans="1:6">
      <c r="A85" t="s">
        <v>4</v>
      </c>
      <c r="C85">
        <v>3</v>
      </c>
      <c r="D85">
        <v>0</v>
      </c>
      <c r="E85">
        <f>C85+D85</f>
        <v>3</v>
      </c>
      <c r="F85" s="1">
        <f t="shared" ref="F85" si="14">D85/E85</f>
        <v>0</v>
      </c>
    </row>
    <row r="86" spans="1:6">
      <c r="A86" t="s">
        <v>5</v>
      </c>
    </row>
    <row r="87" spans="1:6">
      <c r="A87" t="s">
        <v>6</v>
      </c>
    </row>
    <row r="88" spans="1:6">
      <c r="A88" t="s">
        <v>7</v>
      </c>
      <c r="B88" t="s">
        <v>34</v>
      </c>
    </row>
    <row r="89" spans="1:6">
      <c r="A89" t="s">
        <v>4</v>
      </c>
    </row>
    <row r="90" spans="1:6">
      <c r="A90" t="s">
        <v>5</v>
      </c>
    </row>
    <row r="91" spans="1:6">
      <c r="A91" t="s">
        <v>6</v>
      </c>
    </row>
    <row r="92" spans="1:6">
      <c r="A92" t="s">
        <v>8</v>
      </c>
      <c r="B92" t="s">
        <v>35</v>
      </c>
    </row>
    <row r="93" spans="1:6">
      <c r="A93" t="s">
        <v>4</v>
      </c>
    </row>
    <row r="94" spans="1:6">
      <c r="A94" t="s">
        <v>5</v>
      </c>
    </row>
    <row r="95" spans="1:6">
      <c r="A95" t="s">
        <v>6</v>
      </c>
    </row>
    <row r="96" spans="1:6">
      <c r="A96" t="s">
        <v>9</v>
      </c>
      <c r="B96" t="s">
        <v>36</v>
      </c>
    </row>
    <row r="97" spans="1:6">
      <c r="A97" t="s">
        <v>4</v>
      </c>
    </row>
    <row r="98" spans="1:6">
      <c r="A98" t="s">
        <v>5</v>
      </c>
    </row>
    <row r="99" spans="1:6">
      <c r="A99" t="s">
        <v>6</v>
      </c>
    </row>
    <row r="100" spans="1:6">
      <c r="A100" t="s">
        <v>10</v>
      </c>
      <c r="B100" t="s">
        <v>37</v>
      </c>
    </row>
    <row r="101" spans="1:6">
      <c r="A101" t="s">
        <v>4</v>
      </c>
      <c r="C101">
        <v>1</v>
      </c>
      <c r="D101">
        <v>0</v>
      </c>
      <c r="E101">
        <f>C101+D101</f>
        <v>1</v>
      </c>
      <c r="F101" s="1">
        <f t="shared" ref="F101" si="15">D101/E101</f>
        <v>0</v>
      </c>
    </row>
    <row r="102" spans="1:6">
      <c r="A102" t="s">
        <v>5</v>
      </c>
    </row>
    <row r="103" spans="1:6">
      <c r="A103" t="s">
        <v>6</v>
      </c>
    </row>
    <row r="104" spans="1:6">
      <c r="A104" t="s">
        <v>11</v>
      </c>
    </row>
    <row r="105" spans="1:6">
      <c r="A105" t="s">
        <v>4</v>
      </c>
      <c r="C105">
        <f>C85+C89+C93+C97+C101</f>
        <v>4</v>
      </c>
      <c r="D105">
        <f>D85+D89+D93+D97+D101</f>
        <v>0</v>
      </c>
      <c r="E105">
        <f>C105+D105</f>
        <v>4</v>
      </c>
      <c r="F105" s="1">
        <f t="shared" ref="F105:F107" si="16">D105/E105</f>
        <v>0</v>
      </c>
    </row>
    <row r="106" spans="1:6">
      <c r="A106" t="s">
        <v>5</v>
      </c>
      <c r="C106">
        <f>C86+C90+C94+C98+C102</f>
        <v>0</v>
      </c>
      <c r="D106">
        <f>D86+D90+D94+D98+D102</f>
        <v>0</v>
      </c>
      <c r="E106">
        <f>C106+D106</f>
        <v>0</v>
      </c>
    </row>
    <row r="107" spans="1:6">
      <c r="A107" t="s">
        <v>6</v>
      </c>
      <c r="C107">
        <f>C105+C106</f>
        <v>4</v>
      </c>
      <c r="D107">
        <f>D105+D106</f>
        <v>0</v>
      </c>
      <c r="E107">
        <f>E105+E106</f>
        <v>4</v>
      </c>
      <c r="F107" s="1">
        <f t="shared" si="16"/>
        <v>0</v>
      </c>
    </row>
    <row r="108" spans="1:6">
      <c r="A108" t="s">
        <v>39</v>
      </c>
      <c r="B108" t="s">
        <v>40</v>
      </c>
      <c r="F108" s="1"/>
    </row>
    <row r="109" spans="1:6">
      <c r="A109" t="s">
        <v>4</v>
      </c>
      <c r="E109">
        <f>81+1148</f>
        <v>1229</v>
      </c>
      <c r="F109" s="1"/>
    </row>
    <row r="110" spans="1:6">
      <c r="A110" t="s">
        <v>5</v>
      </c>
      <c r="E110">
        <v>699</v>
      </c>
      <c r="F110" s="1"/>
    </row>
    <row r="111" spans="1:6">
      <c r="A111" t="s">
        <v>6</v>
      </c>
      <c r="E111">
        <f>E109+E110</f>
        <v>1928</v>
      </c>
      <c r="F111" s="1"/>
    </row>
    <row r="112" spans="1:6">
      <c r="F112" s="1"/>
    </row>
    <row r="113" spans="1:6">
      <c r="A113" t="s">
        <v>42</v>
      </c>
      <c r="E113">
        <f>E111+E107</f>
        <v>1932</v>
      </c>
      <c r="F113" s="1"/>
    </row>
    <row r="117" spans="1:6">
      <c r="A117" t="s">
        <v>69</v>
      </c>
    </row>
    <row r="118" spans="1:6" s="2" customFormat="1">
      <c r="B118" s="3" t="s">
        <v>44</v>
      </c>
      <c r="C118" s="2" t="s">
        <v>1</v>
      </c>
      <c r="D118" s="2" t="s">
        <v>2</v>
      </c>
      <c r="E118" s="2" t="s">
        <v>12</v>
      </c>
      <c r="F118" s="2" t="s">
        <v>13</v>
      </c>
    </row>
    <row r="119" spans="1:6">
      <c r="A119" t="s">
        <v>18</v>
      </c>
      <c r="B119" t="s">
        <v>38</v>
      </c>
    </row>
    <row r="120" spans="1:6">
      <c r="A120" t="s">
        <v>4</v>
      </c>
      <c r="C120">
        <v>2</v>
      </c>
      <c r="D120">
        <v>0</v>
      </c>
      <c r="E120">
        <f t="shared" ref="E120:E122" si="17">C120+D120</f>
        <v>2</v>
      </c>
      <c r="F120" s="1">
        <f t="shared" ref="F120:F122" si="18">D120/E120</f>
        <v>0</v>
      </c>
    </row>
    <row r="121" spans="1:6">
      <c r="A121" t="s">
        <v>5</v>
      </c>
      <c r="C121">
        <v>1</v>
      </c>
      <c r="D121">
        <v>0</v>
      </c>
      <c r="E121">
        <f t="shared" si="17"/>
        <v>1</v>
      </c>
      <c r="F121" s="1">
        <f t="shared" si="18"/>
        <v>0</v>
      </c>
    </row>
    <row r="122" spans="1:6">
      <c r="A122" t="s">
        <v>6</v>
      </c>
      <c r="C122">
        <f>C120+C121</f>
        <v>3</v>
      </c>
      <c r="D122">
        <f>D120+D121</f>
        <v>0</v>
      </c>
      <c r="E122">
        <f t="shared" si="17"/>
        <v>3</v>
      </c>
      <c r="F122" s="1">
        <f t="shared" si="18"/>
        <v>0</v>
      </c>
    </row>
    <row r="123" spans="1:6">
      <c r="A123" t="s">
        <v>39</v>
      </c>
      <c r="B123" t="s">
        <v>40</v>
      </c>
      <c r="F123" s="1"/>
    </row>
    <row r="124" spans="1:6">
      <c r="A124" t="s">
        <v>4</v>
      </c>
      <c r="E124">
        <v>1231</v>
      </c>
      <c r="F124" s="1"/>
    </row>
    <row r="125" spans="1:6">
      <c r="A125" t="s">
        <v>5</v>
      </c>
      <c r="E125">
        <v>698</v>
      </c>
      <c r="F125" s="1"/>
    </row>
    <row r="126" spans="1:6">
      <c r="A126" t="s">
        <v>6</v>
      </c>
      <c r="E126">
        <f>E124+E125</f>
        <v>1929</v>
      </c>
      <c r="F126" s="1"/>
    </row>
    <row r="127" spans="1:6">
      <c r="F127" s="1"/>
    </row>
    <row r="128" spans="1:6">
      <c r="A128" t="s">
        <v>42</v>
      </c>
      <c r="E128">
        <f>E126+E122</f>
        <v>1932</v>
      </c>
      <c r="F128" s="1"/>
    </row>
    <row r="132" spans="1:6">
      <c r="A132" t="s">
        <v>77</v>
      </c>
    </row>
    <row r="133" spans="1:6" s="2" customFormat="1">
      <c r="B133" s="3" t="s">
        <v>44</v>
      </c>
      <c r="C133" s="2" t="s">
        <v>71</v>
      </c>
      <c r="D133" s="2" t="s">
        <v>72</v>
      </c>
      <c r="E133" s="2" t="s">
        <v>12</v>
      </c>
      <c r="F133" s="2" t="s">
        <v>73</v>
      </c>
    </row>
    <row r="134" spans="1:6">
      <c r="A134" t="s">
        <v>70</v>
      </c>
      <c r="B134" t="s">
        <v>45</v>
      </c>
    </row>
    <row r="135" spans="1:6">
      <c r="A135" t="s">
        <v>4</v>
      </c>
      <c r="C135">
        <f>48+18+7+10</f>
        <v>83</v>
      </c>
      <c r="D135">
        <v>3</v>
      </c>
      <c r="E135">
        <f t="shared" ref="E135:E136" si="19">C135+D135</f>
        <v>86</v>
      </c>
      <c r="F135" s="1">
        <f t="shared" ref="F135:F137" si="20">D135/E135</f>
        <v>3.4883720930232558E-2</v>
      </c>
    </row>
    <row r="136" spans="1:6">
      <c r="A136" t="s">
        <v>5</v>
      </c>
      <c r="C136">
        <v>73</v>
      </c>
      <c r="D136">
        <v>0</v>
      </c>
      <c r="E136">
        <f t="shared" si="19"/>
        <v>73</v>
      </c>
      <c r="F136" s="1">
        <f t="shared" si="20"/>
        <v>0</v>
      </c>
    </row>
    <row r="137" spans="1:6">
      <c r="A137" t="s">
        <v>6</v>
      </c>
      <c r="C137">
        <f>C135+C136</f>
        <v>156</v>
      </c>
      <c r="D137">
        <f>D135+D136</f>
        <v>3</v>
      </c>
      <c r="E137">
        <f>E135+E136</f>
        <v>159</v>
      </c>
      <c r="F137" s="1">
        <f t="shared" si="20"/>
        <v>1.8867924528301886E-2</v>
      </c>
    </row>
    <row r="138" spans="1:6">
      <c r="A138" t="s">
        <v>46</v>
      </c>
    </row>
    <row r="139" spans="1:6">
      <c r="A139" t="s">
        <v>4</v>
      </c>
      <c r="E139">
        <v>18</v>
      </c>
    </row>
    <row r="140" spans="1:6">
      <c r="A140" t="s">
        <v>5</v>
      </c>
      <c r="E140">
        <v>13</v>
      </c>
    </row>
    <row r="141" spans="1:6">
      <c r="A141" t="s">
        <v>6</v>
      </c>
      <c r="E141">
        <f>E139+E140</f>
        <v>31</v>
      </c>
    </row>
    <row r="142" spans="1:6">
      <c r="A142" t="s">
        <v>39</v>
      </c>
    </row>
    <row r="143" spans="1:6">
      <c r="A143" t="s">
        <v>4</v>
      </c>
      <c r="E143">
        <v>1125</v>
      </c>
    </row>
    <row r="144" spans="1:6">
      <c r="A144" t="s">
        <v>5</v>
      </c>
      <c r="E144">
        <v>613</v>
      </c>
    </row>
    <row r="145" spans="1:6">
      <c r="A145" t="s">
        <v>6</v>
      </c>
      <c r="E145">
        <f>E143+E144</f>
        <v>1738</v>
      </c>
    </row>
    <row r="147" spans="1:6">
      <c r="A147" t="s">
        <v>42</v>
      </c>
      <c r="E147">
        <f>E137+E141+E145</f>
        <v>1928</v>
      </c>
    </row>
    <row r="151" spans="1:6">
      <c r="A151" t="s">
        <v>74</v>
      </c>
    </row>
    <row r="152" spans="1:6" s="2" customFormat="1">
      <c r="B152" s="3" t="s">
        <v>44</v>
      </c>
      <c r="C152" s="2" t="s">
        <v>71</v>
      </c>
      <c r="D152" s="2" t="s">
        <v>72</v>
      </c>
      <c r="E152" s="2" t="s">
        <v>12</v>
      </c>
      <c r="F152" s="2" t="s">
        <v>73</v>
      </c>
    </row>
    <row r="153" spans="1:6">
      <c r="A153" t="s">
        <v>78</v>
      </c>
      <c r="B153" t="s">
        <v>47</v>
      </c>
    </row>
    <row r="154" spans="1:6">
      <c r="A154" t="s">
        <v>4</v>
      </c>
      <c r="C154">
        <v>12</v>
      </c>
      <c r="D154">
        <v>0</v>
      </c>
      <c r="E154">
        <f t="shared" ref="E154:E155" si="21">C154+D154</f>
        <v>12</v>
      </c>
      <c r="F154" s="1">
        <f t="shared" ref="F154:F156" si="22">D154/E154</f>
        <v>0</v>
      </c>
    </row>
    <row r="155" spans="1:6">
      <c r="A155" t="s">
        <v>5</v>
      </c>
      <c r="C155">
        <v>4</v>
      </c>
      <c r="D155">
        <v>0</v>
      </c>
      <c r="E155">
        <f t="shared" si="21"/>
        <v>4</v>
      </c>
      <c r="F155" s="1">
        <f t="shared" si="22"/>
        <v>0</v>
      </c>
    </row>
    <row r="156" spans="1:6">
      <c r="A156" t="s">
        <v>6</v>
      </c>
      <c r="C156">
        <f>C154+C155</f>
        <v>16</v>
      </c>
      <c r="D156">
        <f>D154+D155</f>
        <v>0</v>
      </c>
      <c r="E156">
        <f>E154+E155</f>
        <v>16</v>
      </c>
      <c r="F156" s="1">
        <f t="shared" si="22"/>
        <v>0</v>
      </c>
    </row>
    <row r="157" spans="1:6">
      <c r="A157" t="s">
        <v>39</v>
      </c>
    </row>
    <row r="158" spans="1:6">
      <c r="A158" t="s">
        <v>4</v>
      </c>
      <c r="E158">
        <v>1217</v>
      </c>
    </row>
    <row r="159" spans="1:6">
      <c r="A159" t="s">
        <v>5</v>
      </c>
      <c r="E159">
        <v>695</v>
      </c>
    </row>
    <row r="160" spans="1:6">
      <c r="A160" t="s">
        <v>6</v>
      </c>
      <c r="E160">
        <f>E158+E159</f>
        <v>1912</v>
      </c>
    </row>
    <row r="162" spans="1:6">
      <c r="A162" t="s">
        <v>42</v>
      </c>
      <c r="E162">
        <f>E156+E160</f>
        <v>1928</v>
      </c>
    </row>
    <row r="163" spans="1:6">
      <c r="A163" t="s">
        <v>76</v>
      </c>
    </row>
    <row r="165" spans="1:6">
      <c r="A165" t="s">
        <v>84</v>
      </c>
    </row>
    <row r="166" spans="1:6" s="2" customFormat="1">
      <c r="B166" s="3" t="s">
        <v>44</v>
      </c>
      <c r="C166" s="2" t="s">
        <v>81</v>
      </c>
      <c r="D166" s="2" t="s">
        <v>82</v>
      </c>
      <c r="E166" s="2" t="s">
        <v>12</v>
      </c>
      <c r="F166" s="2" t="s">
        <v>83</v>
      </c>
    </row>
    <row r="167" spans="1:6">
      <c r="A167" t="s">
        <v>80</v>
      </c>
      <c r="B167" t="s">
        <v>79</v>
      </c>
      <c r="C167">
        <v>520</v>
      </c>
      <c r="D167">
        <v>179</v>
      </c>
      <c r="E167">
        <f t="shared" ref="E167" si="23">C167+D167</f>
        <v>699</v>
      </c>
      <c r="F167" s="1">
        <f>C167/E167</f>
        <v>0.74391988555078681</v>
      </c>
    </row>
    <row r="168" spans="1:6">
      <c r="A168" t="s">
        <v>39</v>
      </c>
      <c r="E168">
        <f>81+1148</f>
        <v>1229</v>
      </c>
    </row>
    <row r="170" spans="1:6">
      <c r="A170" t="s">
        <v>42</v>
      </c>
      <c r="E170">
        <f>E167+E168</f>
        <v>1928</v>
      </c>
    </row>
    <row r="173" spans="1:6">
      <c r="A173" t="s">
        <v>0</v>
      </c>
    </row>
    <row r="174" spans="1:6">
      <c r="A174" t="s">
        <v>50</v>
      </c>
    </row>
    <row r="175" spans="1:6" s="2" customFormat="1">
      <c r="B175" s="3" t="s">
        <v>44</v>
      </c>
      <c r="C175" s="2" t="s">
        <v>81</v>
      </c>
      <c r="D175" s="2" t="s">
        <v>82</v>
      </c>
      <c r="E175" s="2" t="s">
        <v>12</v>
      </c>
      <c r="F175" s="2" t="s">
        <v>83</v>
      </c>
    </row>
    <row r="176" spans="1:6">
      <c r="A176" t="s">
        <v>80</v>
      </c>
      <c r="B176" t="s">
        <v>51</v>
      </c>
      <c r="C176">
        <v>587</v>
      </c>
      <c r="D176">
        <v>112</v>
      </c>
      <c r="E176">
        <f t="shared" ref="E176" si="24">C176+D176</f>
        <v>699</v>
      </c>
      <c r="F176" s="1">
        <f>C176/E176</f>
        <v>0.83977110157367663</v>
      </c>
    </row>
    <row r="177" spans="1:6">
      <c r="A177" t="s">
        <v>39</v>
      </c>
      <c r="E177">
        <f>81+1148</f>
        <v>1229</v>
      </c>
    </row>
    <row r="179" spans="1:6">
      <c r="A179" t="s">
        <v>42</v>
      </c>
      <c r="E179">
        <f>E176+E177</f>
        <v>1928</v>
      </c>
    </row>
    <row r="182" spans="1:6">
      <c r="A182" t="s">
        <v>57</v>
      </c>
    </row>
    <row r="183" spans="1:6" s="2" customFormat="1">
      <c r="B183" s="3" t="s">
        <v>44</v>
      </c>
      <c r="C183" s="2" t="s">
        <v>60</v>
      </c>
      <c r="D183" s="2" t="s">
        <v>61</v>
      </c>
      <c r="E183" s="2" t="s">
        <v>12</v>
      </c>
      <c r="F183" s="2" t="s">
        <v>62</v>
      </c>
    </row>
    <row r="184" spans="1:6">
      <c r="A184" t="s">
        <v>58</v>
      </c>
      <c r="B184" t="s">
        <v>59</v>
      </c>
      <c r="C184">
        <v>231</v>
      </c>
      <c r="D184">
        <v>54</v>
      </c>
      <c r="E184">
        <f t="shared" ref="E184" si="25">C184+D184</f>
        <v>285</v>
      </c>
      <c r="F184" s="1">
        <f>C184/E184</f>
        <v>0.81052631578947365</v>
      </c>
    </row>
    <row r="187" spans="1:6">
      <c r="A187" t="s">
        <v>56</v>
      </c>
    </row>
    <row r="188" spans="1:6" s="2" customFormat="1">
      <c r="B188" s="3" t="s">
        <v>44</v>
      </c>
      <c r="C188" s="2" t="s">
        <v>52</v>
      </c>
      <c r="D188" s="2" t="s">
        <v>53</v>
      </c>
      <c r="E188" s="2" t="s">
        <v>12</v>
      </c>
      <c r="F188" s="2" t="s">
        <v>54</v>
      </c>
    </row>
    <row r="189" spans="1:6">
      <c r="A189" t="s">
        <v>68</v>
      </c>
      <c r="B189" t="s">
        <v>55</v>
      </c>
      <c r="C189">
        <v>467</v>
      </c>
      <c r="D189">
        <v>152</v>
      </c>
      <c r="E189">
        <f t="shared" ref="E189" si="26">C189+D189</f>
        <v>619</v>
      </c>
      <c r="F189" s="1">
        <f>C189/E189</f>
        <v>0.75444264943457184</v>
      </c>
    </row>
    <row r="192" spans="1:6">
      <c r="A192" t="s">
        <v>63</v>
      </c>
    </row>
    <row r="193" spans="1:6" s="2" customFormat="1">
      <c r="B193" s="3" t="s">
        <v>44</v>
      </c>
      <c r="C193" s="2" t="s">
        <v>65</v>
      </c>
      <c r="D193" s="2" t="s">
        <v>66</v>
      </c>
      <c r="E193" s="2" t="s">
        <v>12</v>
      </c>
      <c r="F193" s="2" t="s">
        <v>67</v>
      </c>
    </row>
    <row r="194" spans="1:6">
      <c r="A194" t="s">
        <v>64</v>
      </c>
      <c r="C194">
        <v>106</v>
      </c>
      <c r="D194">
        <v>51</v>
      </c>
      <c r="E194">
        <f t="shared" ref="E194" si="27">C194+D194</f>
        <v>157</v>
      </c>
      <c r="F194" s="1">
        <f>C194/E194</f>
        <v>0.67515923566878977</v>
      </c>
    </row>
  </sheetData>
  <sheetCalcPr fullCalcOnLoad="1"/>
  <phoneticPr fontId="1" type="noConversion"/>
  <pageMargins left="0.5" right="0.5" top="0.5" bottom="0.5" header="0.5" footer="0.5"/>
  <rowBreaks count="2" manualBreakCount="2">
    <brk id="49" max="16383" man="1"/>
    <brk id="80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Pintzuk</dc:creator>
  <cp:lastModifiedBy>Susan Pintzuk</cp:lastModifiedBy>
  <dcterms:created xsi:type="dcterms:W3CDTF">2015-07-13T16:09:56Z</dcterms:created>
  <dcterms:modified xsi:type="dcterms:W3CDTF">2015-07-20T15:56:22Z</dcterms:modified>
</cp:coreProperties>
</file>