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panshu\Desktop\Stuff\SEM3\Lab2\electronics\"/>
    </mc:Choice>
  </mc:AlternateContent>
  <xr:revisionPtr revIDLastSave="0" documentId="13_ncr:1_{A26E0A1F-D717-464D-BB2F-47BF6664856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CR" sheetId="1" r:id="rId1"/>
    <sheet name="tank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F6" i="1" s="1"/>
  <c r="D7" i="1"/>
  <c r="F7" i="1" s="1"/>
  <c r="D8" i="1"/>
  <c r="D9" i="1"/>
  <c r="D10" i="1"/>
  <c r="D11" i="1"/>
  <c r="D12" i="1"/>
  <c r="F12" i="1" s="1"/>
  <c r="D13" i="1"/>
  <c r="F13" i="1" s="1"/>
  <c r="D14" i="1"/>
  <c r="F14" i="1" s="1"/>
  <c r="D15" i="1"/>
  <c r="D16" i="1"/>
  <c r="D17" i="1"/>
  <c r="D18" i="1"/>
  <c r="F18" i="1" s="1"/>
  <c r="D19" i="1"/>
  <c r="F19" i="1" s="1"/>
  <c r="D20" i="1"/>
  <c r="F20" i="1" s="1"/>
  <c r="D21" i="1"/>
  <c r="D22" i="1"/>
  <c r="D23" i="1"/>
  <c r="D24" i="1"/>
  <c r="F24" i="1" s="1"/>
  <c r="D25" i="1"/>
  <c r="F25" i="1" s="1"/>
  <c r="D26" i="1"/>
  <c r="F26" i="1" s="1"/>
  <c r="D27" i="1"/>
  <c r="D28" i="1"/>
  <c r="D29" i="1"/>
  <c r="D30" i="1"/>
  <c r="F30" i="1" s="1"/>
  <c r="D31" i="1"/>
  <c r="F31" i="1" s="1"/>
  <c r="D32" i="1"/>
  <c r="F32" i="1" s="1"/>
  <c r="D33" i="1"/>
  <c r="D34" i="1"/>
  <c r="D2" i="1"/>
  <c r="F2" i="1" s="1"/>
  <c r="D3" i="2"/>
  <c r="D4" i="2"/>
  <c r="D5" i="2"/>
  <c r="D6" i="2"/>
  <c r="D7" i="2"/>
  <c r="F7" i="2" s="1"/>
  <c r="D8" i="2"/>
  <c r="F8" i="2" s="1"/>
  <c r="D9" i="2"/>
  <c r="F9" i="2" s="1"/>
  <c r="D10" i="2"/>
  <c r="D11" i="2"/>
  <c r="D12" i="2"/>
  <c r="D13" i="2"/>
  <c r="F13" i="2" s="1"/>
  <c r="D14" i="2"/>
  <c r="F14" i="2" s="1"/>
  <c r="D15" i="2"/>
  <c r="D16" i="2"/>
  <c r="D17" i="2"/>
  <c r="D18" i="2"/>
  <c r="D19" i="2"/>
  <c r="F19" i="2" s="1"/>
  <c r="D20" i="2"/>
  <c r="D21" i="2"/>
  <c r="D22" i="2"/>
  <c r="F22" i="2" s="1"/>
  <c r="D23" i="2"/>
  <c r="F23" i="2" s="1"/>
  <c r="D24" i="2"/>
  <c r="F24" i="2" s="1"/>
  <c r="D25" i="2"/>
  <c r="F25" i="2" s="1"/>
  <c r="D26" i="2"/>
  <c r="F26" i="2" s="1"/>
  <c r="D27" i="2"/>
  <c r="D28" i="2"/>
  <c r="D29" i="2"/>
  <c r="D30" i="2"/>
  <c r="D31" i="2"/>
  <c r="F31" i="2" s="1"/>
  <c r="D32" i="2"/>
  <c r="F32" i="2" s="1"/>
  <c r="D33" i="2"/>
  <c r="F33" i="2" s="1"/>
  <c r="D34" i="2"/>
  <c r="D2" i="2"/>
  <c r="F10" i="2"/>
  <c r="F11" i="2"/>
  <c r="F12" i="2"/>
  <c r="F15" i="2"/>
  <c r="F27" i="2"/>
  <c r="F3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F2" i="2"/>
  <c r="E2" i="2"/>
  <c r="F3" i="2"/>
  <c r="F4" i="2"/>
  <c r="F5" i="2"/>
  <c r="F6" i="2"/>
  <c r="F16" i="2"/>
  <c r="F17" i="2"/>
  <c r="F18" i="2"/>
  <c r="F20" i="2"/>
  <c r="F21" i="2"/>
  <c r="F28" i="2"/>
  <c r="F29" i="2"/>
  <c r="F30" i="2"/>
  <c r="F34" i="1"/>
  <c r="F33" i="1"/>
  <c r="F29" i="1"/>
  <c r="F28" i="1"/>
  <c r="F27" i="1"/>
  <c r="F23" i="1"/>
  <c r="F22" i="1"/>
  <c r="F21" i="1"/>
  <c r="F17" i="1"/>
  <c r="F16" i="1"/>
  <c r="F1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F8" i="1"/>
  <c r="F9" i="1"/>
  <c r="F10" i="1"/>
  <c r="F11" i="1"/>
  <c r="E4" i="1"/>
  <c r="E5" i="1"/>
  <c r="E6" i="1"/>
  <c r="E7" i="1"/>
  <c r="E8" i="1"/>
  <c r="E9" i="1"/>
  <c r="E10" i="1"/>
  <c r="E11" i="1"/>
  <c r="E3" i="1"/>
  <c r="F3" i="1"/>
  <c r="F4" i="1"/>
  <c r="F5" i="1"/>
  <c r="E2" i="1"/>
  <c r="I2" i="1"/>
  <c r="I5" i="1"/>
  <c r="I3" i="1"/>
  <c r="I6" i="1" l="1"/>
</calcChain>
</file>

<file path=xl/sharedStrings.xml><?xml version="1.0" encoding="utf-8"?>
<sst xmlns="http://schemas.openxmlformats.org/spreadsheetml/2006/main" count="19" uniqueCount="12">
  <si>
    <t>F</t>
  </si>
  <si>
    <t>L</t>
  </si>
  <si>
    <t>C</t>
  </si>
  <si>
    <t>R</t>
  </si>
  <si>
    <t>omega</t>
  </si>
  <si>
    <t>quality</t>
  </si>
  <si>
    <t xml:space="preserve">photos </t>
  </si>
  <si>
    <t>V_in</t>
  </si>
  <si>
    <t>V_out</t>
  </si>
  <si>
    <t>Gain</t>
  </si>
  <si>
    <t>F_log</t>
  </si>
  <si>
    <t>Gain_dB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</si>
</sst>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LCR!$E$2:$E$34</c:f>
              <c:numCache>
                <c:formatCode>General</c:formatCode>
                <c:ptCount val="33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3.0791812460476247</c:v>
                </c:pt>
                <c:pt idx="11">
                  <c:v>3.1461280356782382</c:v>
                </c:pt>
                <c:pt idx="12">
                  <c:v>3.2041199826559246</c:v>
                </c:pt>
                <c:pt idx="13">
                  <c:v>3.255272505103306</c:v>
                </c:pt>
                <c:pt idx="14">
                  <c:v>3.3010299956639813</c:v>
                </c:pt>
                <c:pt idx="15">
                  <c:v>3.3424226808222062</c:v>
                </c:pt>
                <c:pt idx="16">
                  <c:v>3.3802112417116059</c:v>
                </c:pt>
                <c:pt idx="17">
                  <c:v>3.4149733479708178</c:v>
                </c:pt>
                <c:pt idx="18">
                  <c:v>3.4471580313422194</c:v>
                </c:pt>
                <c:pt idx="19">
                  <c:v>3.4623979978989561</c:v>
                </c:pt>
                <c:pt idx="20">
                  <c:v>3.4771212547196626</c:v>
                </c:pt>
                <c:pt idx="21">
                  <c:v>3.5051499783199058</c:v>
                </c:pt>
                <c:pt idx="22">
                  <c:v>3.5314789170422549</c:v>
                </c:pt>
                <c:pt idx="23">
                  <c:v>3.5563025007672873</c:v>
                </c:pt>
                <c:pt idx="24">
                  <c:v>3.5797835966168101</c:v>
                </c:pt>
                <c:pt idx="25">
                  <c:v>3.6020599913279625</c:v>
                </c:pt>
                <c:pt idx="26">
                  <c:v>3.6989700043360187</c:v>
                </c:pt>
                <c:pt idx="27">
                  <c:v>3.8450980400142569</c:v>
                </c:pt>
                <c:pt idx="28">
                  <c:v>4</c:v>
                </c:pt>
                <c:pt idx="29">
                  <c:v>4.3010299956639813</c:v>
                </c:pt>
                <c:pt idx="30">
                  <c:v>4.4771212547196626</c:v>
                </c:pt>
                <c:pt idx="31">
                  <c:v>4.6989700043360187</c:v>
                </c:pt>
                <c:pt idx="32">
                  <c:v>5</c:v>
                </c:pt>
              </c:numCache>
            </c:numRef>
          </c:xVal>
          <c:yVal>
            <c:numRef>
              <c:f>LCR!$F$2:$F$34</c:f>
              <c:numCache>
                <c:formatCode>General</c:formatCode>
                <c:ptCount val="33"/>
                <c:pt idx="0">
                  <c:v>-42.278867046136739</c:v>
                </c:pt>
                <c:pt idx="1">
                  <c:v>-36.964826379691971</c:v>
                </c:pt>
                <c:pt idx="2">
                  <c:v>-33.691897587663505</c:v>
                </c:pt>
                <c:pt idx="3">
                  <c:v>-31.243769585805403</c:v>
                </c:pt>
                <c:pt idx="4">
                  <c:v>-29.214616770629863</c:v>
                </c:pt>
                <c:pt idx="5">
                  <c:v>-27.57088164688286</c:v>
                </c:pt>
                <c:pt idx="6">
                  <c:v>-26.361266699255232</c:v>
                </c:pt>
                <c:pt idx="7">
                  <c:v>-24.923626553132724</c:v>
                </c:pt>
                <c:pt idx="8">
                  <c:v>-23.819170731959076</c:v>
                </c:pt>
                <c:pt idx="9">
                  <c:v>-22.610852282525968</c:v>
                </c:pt>
                <c:pt idx="10">
                  <c:v>-20.695242125184237</c:v>
                </c:pt>
                <c:pt idx="11">
                  <c:v>-18.757041865023112</c:v>
                </c:pt>
                <c:pt idx="12">
                  <c:v>-16.624159593716364</c:v>
                </c:pt>
                <c:pt idx="13">
                  <c:v>-14.798572240298505</c:v>
                </c:pt>
                <c:pt idx="14">
                  <c:v>-12.578642754565275</c:v>
                </c:pt>
                <c:pt idx="15">
                  <c:v>-10.548527460621164</c:v>
                </c:pt>
                <c:pt idx="16">
                  <c:v>-8.2711894858092254</c:v>
                </c:pt>
                <c:pt idx="17">
                  <c:v>-6.6339763086086636</c:v>
                </c:pt>
                <c:pt idx="18">
                  <c:v>-6.0205999132796242</c:v>
                </c:pt>
                <c:pt idx="19">
                  <c:v>-6.1221904238651241</c:v>
                </c:pt>
                <c:pt idx="20">
                  <c:v>-6.3290070906295002</c:v>
                </c:pt>
                <c:pt idx="21">
                  <c:v>-7.3756355986164843</c:v>
                </c:pt>
                <c:pt idx="22">
                  <c:v>-9.0158463199462666</c:v>
                </c:pt>
                <c:pt idx="23">
                  <c:v>-9.868475318841238</c:v>
                </c:pt>
                <c:pt idx="24">
                  <c:v>-10.858770784186113</c:v>
                </c:pt>
                <c:pt idx="25">
                  <c:v>-11.686624487350617</c:v>
                </c:pt>
                <c:pt idx="26">
                  <c:v>-15.917600346881503</c:v>
                </c:pt>
                <c:pt idx="27">
                  <c:v>-20.506117305295405</c:v>
                </c:pt>
                <c:pt idx="28">
                  <c:v>-24.115238594458035</c:v>
                </c:pt>
                <c:pt idx="29">
                  <c:v>-30.82012051835969</c:v>
                </c:pt>
                <c:pt idx="30">
                  <c:v>-34.271040084180321</c:v>
                </c:pt>
                <c:pt idx="31">
                  <c:v>-38.227250259158666</c:v>
                </c:pt>
                <c:pt idx="32">
                  <c:v>-43.604156505010266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5-41F5-913B-01A7951A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961615"/>
        <c:axId val="1135971215"/>
      </c:scatterChart>
      <c:valAx>
        <c:axId val="113596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71215"/>
        <c:crosses val="autoZero"/>
        <c:crossBetween val="midCat"/>
      </c:valAx>
      <c:valAx>
        <c:axId val="11359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6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tank!$E$2:$E$34</c:f>
              <c:numCache>
                <c:formatCode>General</c:formatCode>
                <c:ptCount val="33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3.0791812460476247</c:v>
                </c:pt>
                <c:pt idx="11">
                  <c:v>3.1461280356782382</c:v>
                </c:pt>
                <c:pt idx="12">
                  <c:v>3.2041199826559246</c:v>
                </c:pt>
                <c:pt idx="13">
                  <c:v>3.255272505103306</c:v>
                </c:pt>
                <c:pt idx="14">
                  <c:v>3.3010299956639813</c:v>
                </c:pt>
                <c:pt idx="15">
                  <c:v>3.3424226808222062</c:v>
                </c:pt>
                <c:pt idx="16">
                  <c:v>3.3802112417116059</c:v>
                </c:pt>
                <c:pt idx="17">
                  <c:v>3.4149733479708178</c:v>
                </c:pt>
                <c:pt idx="18">
                  <c:v>3.4471580313422194</c:v>
                </c:pt>
                <c:pt idx="19">
                  <c:v>3.4623979978989561</c:v>
                </c:pt>
                <c:pt idx="20">
                  <c:v>3.4771212547196626</c:v>
                </c:pt>
                <c:pt idx="21">
                  <c:v>3.5051499783199058</c:v>
                </c:pt>
                <c:pt idx="22">
                  <c:v>3.5314789170422549</c:v>
                </c:pt>
                <c:pt idx="23">
                  <c:v>3.5563025007672873</c:v>
                </c:pt>
                <c:pt idx="24">
                  <c:v>3.5797835966168101</c:v>
                </c:pt>
                <c:pt idx="25">
                  <c:v>3.6020599913279625</c:v>
                </c:pt>
                <c:pt idx="26">
                  <c:v>3.6989700043360187</c:v>
                </c:pt>
                <c:pt idx="27">
                  <c:v>3.8450980400142569</c:v>
                </c:pt>
                <c:pt idx="28">
                  <c:v>4</c:v>
                </c:pt>
                <c:pt idx="29">
                  <c:v>4.3010299956639813</c:v>
                </c:pt>
                <c:pt idx="30">
                  <c:v>4.4771212547196626</c:v>
                </c:pt>
                <c:pt idx="31">
                  <c:v>4.6989700043360187</c:v>
                </c:pt>
                <c:pt idx="32">
                  <c:v>5</c:v>
                </c:pt>
              </c:numCache>
            </c:numRef>
          </c:xVal>
          <c:yVal>
            <c:numRef>
              <c:f>tank!$F$2:$F$34</c:f>
              <c:numCache>
                <c:formatCode>General</c:formatCode>
                <c:ptCount val="33"/>
                <c:pt idx="0">
                  <c:v>-4.2578781392685991</c:v>
                </c:pt>
                <c:pt idx="1">
                  <c:v>-4.4723554471040607</c:v>
                </c:pt>
                <c:pt idx="2">
                  <c:v>-4.6816641206673593</c:v>
                </c:pt>
                <c:pt idx="3">
                  <c:v>-5.0436285625232831</c:v>
                </c:pt>
                <c:pt idx="4">
                  <c:v>-5.4213354457307599</c:v>
                </c:pt>
                <c:pt idx="5">
                  <c:v>-6.2202843314116416</c:v>
                </c:pt>
                <c:pt idx="6">
                  <c:v>-6.4246676350453633</c:v>
                </c:pt>
                <c:pt idx="7">
                  <c:v>-7.0436503622272495</c:v>
                </c:pt>
                <c:pt idx="8">
                  <c:v>-7.680084614574902</c:v>
                </c:pt>
                <c:pt idx="9">
                  <c:v>-8.3943956599055944</c:v>
                </c:pt>
                <c:pt idx="10">
                  <c:v>-9.8181907841059139</c:v>
                </c:pt>
                <c:pt idx="11">
                  <c:v>-11.197246230670149</c:v>
                </c:pt>
                <c:pt idx="12">
                  <c:v>-12.589964793498039</c:v>
                </c:pt>
                <c:pt idx="13">
                  <c:v>-14.424927980943421</c:v>
                </c:pt>
                <c:pt idx="14">
                  <c:v>-16.478174818886377</c:v>
                </c:pt>
                <c:pt idx="15">
                  <c:v>-18.958046628166116</c:v>
                </c:pt>
                <c:pt idx="16">
                  <c:v>-22.330111381428743</c:v>
                </c:pt>
                <c:pt idx="17">
                  <c:v>-25.85193656254237</c:v>
                </c:pt>
                <c:pt idx="18">
                  <c:v>-29.934336215660867</c:v>
                </c:pt>
                <c:pt idx="19">
                  <c:v>-30.924043477259229</c:v>
                </c:pt>
                <c:pt idx="20">
                  <c:v>-29.934336215660867</c:v>
                </c:pt>
                <c:pt idx="21">
                  <c:v>-26.361266699255232</c:v>
                </c:pt>
                <c:pt idx="22">
                  <c:v>-23.146836460856846</c:v>
                </c:pt>
                <c:pt idx="23">
                  <c:v>-20.802344464159649</c:v>
                </c:pt>
                <c:pt idx="24">
                  <c:v>-19.033906408508898</c:v>
                </c:pt>
                <c:pt idx="25">
                  <c:v>-17.501225267834002</c:v>
                </c:pt>
                <c:pt idx="26">
                  <c:v>-12.765443279648141</c:v>
                </c:pt>
                <c:pt idx="27">
                  <c:v>-8.5193746454456232</c:v>
                </c:pt>
                <c:pt idx="28">
                  <c:v>-5.8377323244822303</c:v>
                </c:pt>
                <c:pt idx="29">
                  <c:v>-2.5696803474589931</c:v>
                </c:pt>
                <c:pt idx="30">
                  <c:v>-2.074988750767238</c:v>
                </c:pt>
                <c:pt idx="31">
                  <c:v>-1.8550810647379736</c:v>
                </c:pt>
                <c:pt idx="32">
                  <c:v>-1.583624920952496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9-4FDC-B1D7-DA4134D7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09903"/>
        <c:axId val="942255599"/>
      </c:scatterChart>
      <c:valAx>
        <c:axId val="9429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55599"/>
        <c:crosses val="autoZero"/>
        <c:crossBetween val="midCat"/>
      </c:valAx>
      <c:valAx>
        <c:axId val="9422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0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187325</xdr:colOff>
      <xdr:row>17</xdr:row>
      <xdr:rowOff>12700</xdr:rowOff>
    </xdr:from>
    <xdr:to>
      <xdr:col>14</xdr:col>
      <xdr:colOff>415925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665AE-2C46-16D9-C588-7CBE92054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282575</xdr:colOff>
      <xdr:row>12</xdr:row>
      <xdr:rowOff>44450</xdr:rowOff>
    </xdr:from>
    <xdr:to>
      <xdr:col>14</xdr:col>
      <xdr:colOff>587375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C626F-6953-085D-C7FE-5270C81B3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workbookViewId="0">
      <selection activeCell="G7" sqref="G7"/>
    </sheetView>
  </sheetViews>
  <sheetFormatPr defaultRowHeight="14.5" x14ac:dyDescent="0.35"/>
  <cols>
    <col min="9" max="9" width="9.81640625" bestFit="1" customWidth="1"/>
  </cols>
  <sheetData>
    <row r="1" spans="1:12" x14ac:dyDescent="0.35">
      <c r="A1" t="s">
        <v>7</v>
      </c>
      <c r="B1" t="s">
        <v>0</v>
      </c>
      <c r="C1" t="s">
        <v>8</v>
      </c>
      <c r="D1" t="s">
        <v>9</v>
      </c>
      <c r="E1" t="s">
        <v>10</v>
      </c>
      <c r="F1" t="s">
        <v>11</v>
      </c>
    </row>
    <row r="2" spans="1:12" x14ac:dyDescent="0.35">
      <c r="A2">
        <v>4.16</v>
      </c>
      <c r="B2">
        <v>100</v>
      </c>
      <c r="C2">
        <v>3.2000000000000001E-2</v>
      </c>
      <c r="D2">
        <f>C2/A2</f>
        <v>7.6923076923076919E-3</v>
      </c>
      <c r="E2">
        <f>LOG10(B2)</f>
        <v>2</v>
      </c>
      <c r="F2">
        <f>20*LOG10(D2)</f>
        <v>-42.278867046136739</v>
      </c>
      <c r="H2" t="s">
        <v>1</v>
      </c>
      <c r="I2">
        <f>30/1000</f>
        <v>0.03</v>
      </c>
      <c r="L2" t="s">
        <v>6</v>
      </c>
    </row>
    <row r="3" spans="1:12" x14ac:dyDescent="0.35">
      <c r="A3">
        <v>4.16</v>
      </c>
      <c r="B3">
        <v>200</v>
      </c>
      <c r="C3">
        <v>5.8999999999999997E-2</v>
      </c>
      <c r="D3">
        <f t="shared" ref="D3:D34" si="0">C3/A3</f>
        <v>1.4182692307692306E-2</v>
      </c>
      <c r="E3">
        <f>LOG10(B3)</f>
        <v>2.3010299956639813</v>
      </c>
      <c r="F3">
        <f t="shared" ref="F3:F34" si="1">20*LOG10(D3)</f>
        <v>-36.964826379691971</v>
      </c>
      <c r="H3" t="s">
        <v>2</v>
      </c>
      <c r="I3">
        <f>0.1/1000000</f>
        <v>1.0000000000000001E-7</v>
      </c>
      <c r="L3">
        <v>2200</v>
      </c>
    </row>
    <row r="4" spans="1:12" x14ac:dyDescent="0.35">
      <c r="A4">
        <v>4.16</v>
      </c>
      <c r="B4">
        <v>300</v>
      </c>
      <c r="C4">
        <v>8.5999999999999993E-2</v>
      </c>
      <c r="D4">
        <f t="shared" si="0"/>
        <v>2.0673076923076919E-2</v>
      </c>
      <c r="E4">
        <f t="shared" ref="E4:E34" si="2">LOG10(B4)</f>
        <v>2.4771212547196626</v>
      </c>
      <c r="F4">
        <f t="shared" si="1"/>
        <v>-33.691897587663505</v>
      </c>
      <c r="H4" t="s">
        <v>3</v>
      </c>
      <c r="I4">
        <v>100</v>
      </c>
      <c r="L4">
        <v>2600</v>
      </c>
    </row>
    <row r="5" spans="1:12" x14ac:dyDescent="0.35">
      <c r="A5">
        <v>4.16</v>
      </c>
      <c r="B5">
        <v>400</v>
      </c>
      <c r="C5">
        <v>0.114</v>
      </c>
      <c r="D5">
        <f t="shared" si="0"/>
        <v>2.7403846153846154E-2</v>
      </c>
      <c r="E5">
        <f t="shared" si="2"/>
        <v>2.6020599913279625</v>
      </c>
      <c r="F5">
        <f t="shared" si="1"/>
        <v>-31.243769585805403</v>
      </c>
      <c r="H5" t="s">
        <v>4</v>
      </c>
      <c r="I5">
        <f>1/(2*PI()*SQRT(I2*I3))</f>
        <v>2905.7584156627358</v>
      </c>
      <c r="L5">
        <v>2900</v>
      </c>
    </row>
    <row r="6" spans="1:12" x14ac:dyDescent="0.35">
      <c r="A6">
        <v>4.16</v>
      </c>
      <c r="B6">
        <v>500</v>
      </c>
      <c r="C6">
        <v>0.14399999999999999</v>
      </c>
      <c r="D6">
        <f t="shared" si="0"/>
        <v>3.461538461538461E-2</v>
      </c>
      <c r="E6">
        <f t="shared" si="2"/>
        <v>2.6989700043360187</v>
      </c>
      <c r="F6">
        <f t="shared" si="1"/>
        <v>-29.214616770629863</v>
      </c>
      <c r="H6" t="s">
        <v>5</v>
      </c>
      <c r="I6">
        <f>SQRT(I2/I3)/I4</f>
        <v>5.4772255750516603</v>
      </c>
      <c r="L6">
        <v>3200</v>
      </c>
    </row>
    <row r="7" spans="1:12" x14ac:dyDescent="0.35">
      <c r="A7">
        <v>4.16</v>
      </c>
      <c r="B7">
        <v>600</v>
      </c>
      <c r="C7">
        <v>0.17399999999999999</v>
      </c>
      <c r="D7">
        <f t="shared" si="0"/>
        <v>4.1826923076923074E-2</v>
      </c>
      <c r="E7">
        <f t="shared" si="2"/>
        <v>2.7781512503836434</v>
      </c>
      <c r="F7">
        <f t="shared" si="1"/>
        <v>-27.57088164688286</v>
      </c>
      <c r="L7">
        <v>3600</v>
      </c>
    </row>
    <row r="8" spans="1:12" x14ac:dyDescent="0.35">
      <c r="A8">
        <v>4.16</v>
      </c>
      <c r="B8">
        <v>700</v>
      </c>
      <c r="C8">
        <v>0.2</v>
      </c>
      <c r="D8">
        <f t="shared" si="0"/>
        <v>4.807692307692308E-2</v>
      </c>
      <c r="E8">
        <f t="shared" si="2"/>
        <v>2.8450980400142569</v>
      </c>
      <c r="F8">
        <f t="shared" si="1"/>
        <v>-26.361266699255232</v>
      </c>
    </row>
    <row r="9" spans="1:12" x14ac:dyDescent="0.35">
      <c r="A9">
        <v>4.16</v>
      </c>
      <c r="B9">
        <v>800</v>
      </c>
      <c r="C9">
        <v>0.23599999999999999</v>
      </c>
      <c r="D9">
        <f t="shared" si="0"/>
        <v>5.6730769230769224E-2</v>
      </c>
      <c r="E9">
        <f t="shared" si="2"/>
        <v>2.9030899869919438</v>
      </c>
      <c r="F9">
        <f t="shared" si="1"/>
        <v>-24.923626553132724</v>
      </c>
    </row>
    <row r="10" spans="1:12" x14ac:dyDescent="0.35">
      <c r="A10">
        <v>4.16</v>
      </c>
      <c r="B10">
        <v>900</v>
      </c>
      <c r="C10">
        <v>0.26800000000000002</v>
      </c>
      <c r="D10">
        <f t="shared" si="0"/>
        <v>6.442307692307693E-2</v>
      </c>
      <c r="E10">
        <f t="shared" si="2"/>
        <v>2.9542425094393248</v>
      </c>
      <c r="F10">
        <f t="shared" si="1"/>
        <v>-23.819170731959076</v>
      </c>
    </row>
    <row r="11" spans="1:12" x14ac:dyDescent="0.35">
      <c r="A11">
        <v>4.16</v>
      </c>
      <c r="B11">
        <v>1000</v>
      </c>
      <c r="C11">
        <v>0.308</v>
      </c>
      <c r="D11">
        <f t="shared" si="0"/>
        <v>7.4038461538461539E-2</v>
      </c>
      <c r="E11">
        <f t="shared" si="2"/>
        <v>3</v>
      </c>
      <c r="F11">
        <f t="shared" si="1"/>
        <v>-22.610852282525968</v>
      </c>
    </row>
    <row r="12" spans="1:12" x14ac:dyDescent="0.35">
      <c r="A12">
        <v>4.16</v>
      </c>
      <c r="B12">
        <v>1200</v>
      </c>
      <c r="C12">
        <v>0.38400000000000001</v>
      </c>
      <c r="D12">
        <f t="shared" si="0"/>
        <v>9.2307692307692313E-2</v>
      </c>
      <c r="E12">
        <f t="shared" si="2"/>
        <v>3.0791812460476247</v>
      </c>
      <c r="F12">
        <f t="shared" si="1"/>
        <v>-20.695242125184237</v>
      </c>
    </row>
    <row r="13" spans="1:12" x14ac:dyDescent="0.35">
      <c r="A13">
        <v>4.16</v>
      </c>
      <c r="B13">
        <v>1400</v>
      </c>
      <c r="C13">
        <v>0.48</v>
      </c>
      <c r="D13">
        <f t="shared" si="0"/>
        <v>0.11538461538461538</v>
      </c>
      <c r="E13">
        <f t="shared" si="2"/>
        <v>3.1461280356782382</v>
      </c>
      <c r="F13">
        <f t="shared" si="1"/>
        <v>-18.757041865023112</v>
      </c>
    </row>
    <row r="14" spans="1:12" x14ac:dyDescent="0.35">
      <c r="A14">
        <v>4</v>
      </c>
      <c r="B14">
        <v>1600</v>
      </c>
      <c r="C14">
        <v>0.59</v>
      </c>
      <c r="D14">
        <f t="shared" si="0"/>
        <v>0.14749999999999999</v>
      </c>
      <c r="E14">
        <f t="shared" si="2"/>
        <v>3.2041199826559246</v>
      </c>
      <c r="F14">
        <f t="shared" si="1"/>
        <v>-16.624159593716364</v>
      </c>
    </row>
    <row r="15" spans="1:12" x14ac:dyDescent="0.35">
      <c r="A15">
        <v>4</v>
      </c>
      <c r="B15">
        <v>1800</v>
      </c>
      <c r="C15">
        <v>0.72799999999999998</v>
      </c>
      <c r="D15">
        <f t="shared" si="0"/>
        <v>0.182</v>
      </c>
      <c r="E15">
        <f t="shared" si="2"/>
        <v>3.255272505103306</v>
      </c>
      <c r="F15">
        <f t="shared" si="1"/>
        <v>-14.798572240298505</v>
      </c>
    </row>
    <row r="16" spans="1:12" x14ac:dyDescent="0.35">
      <c r="A16">
        <v>4</v>
      </c>
      <c r="B16">
        <v>2000</v>
      </c>
      <c r="C16">
        <v>0.94</v>
      </c>
      <c r="D16">
        <f t="shared" si="0"/>
        <v>0.23499999999999999</v>
      </c>
      <c r="E16">
        <f t="shared" si="2"/>
        <v>3.3010299956639813</v>
      </c>
      <c r="F16">
        <f t="shared" si="1"/>
        <v>-12.578642754565275</v>
      </c>
    </row>
    <row r="17" spans="1:6" x14ac:dyDescent="0.35">
      <c r="A17">
        <v>3.84</v>
      </c>
      <c r="B17">
        <v>2200</v>
      </c>
      <c r="C17">
        <v>1.1399999999999999</v>
      </c>
      <c r="D17">
        <f t="shared" si="0"/>
        <v>0.296875</v>
      </c>
      <c r="E17">
        <f t="shared" si="2"/>
        <v>3.3424226808222062</v>
      </c>
      <c r="F17">
        <f t="shared" si="1"/>
        <v>-10.548527460621164</v>
      </c>
    </row>
    <row r="18" spans="1:6" x14ac:dyDescent="0.35">
      <c r="A18">
        <v>3.68</v>
      </c>
      <c r="B18">
        <v>2400</v>
      </c>
      <c r="C18">
        <v>1.42</v>
      </c>
      <c r="D18">
        <f t="shared" si="0"/>
        <v>0.38586956521739124</v>
      </c>
      <c r="E18">
        <f t="shared" si="2"/>
        <v>3.3802112417116059</v>
      </c>
      <c r="F18">
        <f t="shared" si="1"/>
        <v>-8.2711894858092254</v>
      </c>
    </row>
    <row r="19" spans="1:6" x14ac:dyDescent="0.35">
      <c r="A19">
        <v>3.52</v>
      </c>
      <c r="B19">
        <v>2600</v>
      </c>
      <c r="C19">
        <v>1.64</v>
      </c>
      <c r="D19">
        <f t="shared" si="0"/>
        <v>0.46590909090909088</v>
      </c>
      <c r="E19">
        <f t="shared" si="2"/>
        <v>3.4149733479708178</v>
      </c>
      <c r="F19">
        <f t="shared" si="1"/>
        <v>-6.6339763086086636</v>
      </c>
    </row>
    <row r="20" spans="1:6" x14ac:dyDescent="0.35">
      <c r="A20">
        <v>3.44</v>
      </c>
      <c r="B20">
        <v>2800</v>
      </c>
      <c r="C20">
        <v>1.72</v>
      </c>
      <c r="D20">
        <f t="shared" si="0"/>
        <v>0.5</v>
      </c>
      <c r="E20">
        <f t="shared" si="2"/>
        <v>3.4471580313422194</v>
      </c>
      <c r="F20">
        <f t="shared" si="1"/>
        <v>-6.0205999132796242</v>
      </c>
    </row>
    <row r="21" spans="1:6" x14ac:dyDescent="0.35">
      <c r="A21">
        <v>3.44</v>
      </c>
      <c r="B21">
        <v>2900</v>
      </c>
      <c r="C21">
        <v>1.7</v>
      </c>
      <c r="D21">
        <f t="shared" si="0"/>
        <v>0.4941860465116279</v>
      </c>
      <c r="E21">
        <f t="shared" si="2"/>
        <v>3.4623979978989561</v>
      </c>
      <c r="F21">
        <f t="shared" si="1"/>
        <v>-6.1221904238651241</v>
      </c>
    </row>
    <row r="22" spans="1:6" x14ac:dyDescent="0.35">
      <c r="A22">
        <v>3.44</v>
      </c>
      <c r="B22">
        <v>3000</v>
      </c>
      <c r="C22">
        <v>1.66</v>
      </c>
      <c r="D22">
        <f t="shared" si="0"/>
        <v>0.48255813953488369</v>
      </c>
      <c r="E22">
        <f t="shared" si="2"/>
        <v>3.4771212547196626</v>
      </c>
      <c r="F22">
        <f t="shared" si="1"/>
        <v>-6.3290070906295002</v>
      </c>
    </row>
    <row r="23" spans="1:6" x14ac:dyDescent="0.35">
      <c r="A23">
        <v>3.6</v>
      </c>
      <c r="B23">
        <v>3200</v>
      </c>
      <c r="C23">
        <v>1.54</v>
      </c>
      <c r="D23">
        <f t="shared" si="0"/>
        <v>0.42777777777777776</v>
      </c>
      <c r="E23">
        <f t="shared" si="2"/>
        <v>3.5051499783199058</v>
      </c>
      <c r="F23">
        <f t="shared" si="1"/>
        <v>-7.3756355986164843</v>
      </c>
    </row>
    <row r="24" spans="1:6" x14ac:dyDescent="0.35">
      <c r="A24">
        <v>3.84</v>
      </c>
      <c r="B24">
        <v>3400</v>
      </c>
      <c r="C24">
        <v>1.36</v>
      </c>
      <c r="D24">
        <f t="shared" si="0"/>
        <v>0.35416666666666669</v>
      </c>
      <c r="E24">
        <f t="shared" si="2"/>
        <v>3.5314789170422549</v>
      </c>
      <c r="F24">
        <f t="shared" si="1"/>
        <v>-9.0158463199462666</v>
      </c>
    </row>
    <row r="25" spans="1:6" x14ac:dyDescent="0.35">
      <c r="A25">
        <v>3.8</v>
      </c>
      <c r="B25">
        <v>3600</v>
      </c>
      <c r="C25">
        <v>1.22</v>
      </c>
      <c r="D25">
        <f t="shared" si="0"/>
        <v>0.32105263157894737</v>
      </c>
      <c r="E25">
        <f t="shared" si="2"/>
        <v>3.5563025007672873</v>
      </c>
      <c r="F25">
        <f t="shared" si="1"/>
        <v>-9.868475318841238</v>
      </c>
    </row>
    <row r="26" spans="1:6" x14ac:dyDescent="0.35">
      <c r="A26">
        <v>3.84</v>
      </c>
      <c r="B26">
        <v>3800</v>
      </c>
      <c r="C26">
        <v>1.1000000000000001</v>
      </c>
      <c r="D26">
        <f t="shared" si="0"/>
        <v>0.28645833333333337</v>
      </c>
      <c r="E26">
        <f t="shared" si="2"/>
        <v>3.5797835966168101</v>
      </c>
      <c r="F26">
        <f t="shared" si="1"/>
        <v>-10.858770784186113</v>
      </c>
    </row>
    <row r="27" spans="1:6" x14ac:dyDescent="0.35">
      <c r="A27">
        <v>3.84</v>
      </c>
      <c r="B27">
        <v>4000</v>
      </c>
      <c r="C27">
        <v>1</v>
      </c>
      <c r="D27">
        <f t="shared" si="0"/>
        <v>0.26041666666666669</v>
      </c>
      <c r="E27">
        <f t="shared" si="2"/>
        <v>3.6020599913279625</v>
      </c>
      <c r="F27">
        <f t="shared" si="1"/>
        <v>-11.686624487350617</v>
      </c>
    </row>
    <row r="28" spans="1:6" x14ac:dyDescent="0.35">
      <c r="A28">
        <v>4</v>
      </c>
      <c r="B28">
        <v>5000</v>
      </c>
      <c r="C28">
        <v>0.64</v>
      </c>
      <c r="D28">
        <f t="shared" si="0"/>
        <v>0.16</v>
      </c>
      <c r="E28">
        <f t="shared" si="2"/>
        <v>3.6989700043360187</v>
      </c>
      <c r="F28">
        <f t="shared" si="1"/>
        <v>-15.917600346881503</v>
      </c>
    </row>
    <row r="29" spans="1:6" x14ac:dyDescent="0.35">
      <c r="A29">
        <v>4.24</v>
      </c>
      <c r="B29">
        <v>7000</v>
      </c>
      <c r="C29">
        <v>0.4</v>
      </c>
      <c r="D29">
        <f t="shared" si="0"/>
        <v>9.4339622641509441E-2</v>
      </c>
      <c r="E29">
        <f t="shared" si="2"/>
        <v>3.8450980400142569</v>
      </c>
      <c r="F29">
        <f t="shared" si="1"/>
        <v>-20.506117305295405</v>
      </c>
    </row>
    <row r="30" spans="1:6" x14ac:dyDescent="0.35">
      <c r="A30">
        <v>4.24</v>
      </c>
      <c r="B30">
        <v>10000</v>
      </c>
      <c r="C30">
        <v>0.26400000000000001</v>
      </c>
      <c r="D30">
        <f t="shared" si="0"/>
        <v>6.2264150943396226E-2</v>
      </c>
      <c r="E30">
        <f t="shared" si="2"/>
        <v>4</v>
      </c>
      <c r="F30">
        <f t="shared" si="1"/>
        <v>-24.115238594458035</v>
      </c>
    </row>
    <row r="31" spans="1:6" x14ac:dyDescent="0.35">
      <c r="A31">
        <v>4.24</v>
      </c>
      <c r="B31">
        <v>20000</v>
      </c>
      <c r="C31">
        <v>0.122</v>
      </c>
      <c r="D31">
        <f t="shared" si="0"/>
        <v>2.8773584905660374E-2</v>
      </c>
      <c r="E31">
        <f t="shared" si="2"/>
        <v>4.3010299956639813</v>
      </c>
      <c r="F31">
        <f t="shared" si="1"/>
        <v>-30.82012051835969</v>
      </c>
    </row>
    <row r="32" spans="1:6" x14ac:dyDescent="0.35">
      <c r="A32">
        <v>4.24</v>
      </c>
      <c r="B32">
        <v>30000</v>
      </c>
      <c r="C32">
        <v>8.2000000000000003E-2</v>
      </c>
      <c r="D32">
        <f t="shared" si="0"/>
        <v>1.9339622641509433E-2</v>
      </c>
      <c r="E32">
        <f t="shared" si="2"/>
        <v>4.4771212547196626</v>
      </c>
      <c r="F32">
        <f t="shared" si="1"/>
        <v>-34.271040084180321</v>
      </c>
    </row>
    <row r="33" spans="1:6" x14ac:dyDescent="0.35">
      <c r="A33">
        <v>4.24</v>
      </c>
      <c r="B33">
        <v>50000</v>
      </c>
      <c r="C33">
        <v>5.1999999999999998E-2</v>
      </c>
      <c r="D33">
        <f t="shared" si="0"/>
        <v>1.2264150943396225E-2</v>
      </c>
      <c r="E33">
        <f t="shared" si="2"/>
        <v>4.6989700043360187</v>
      </c>
      <c r="F33">
        <f t="shared" si="1"/>
        <v>-38.227250259158666</v>
      </c>
    </row>
    <row r="34" spans="1:6" x14ac:dyDescent="0.35">
      <c r="A34">
        <v>4.24</v>
      </c>
      <c r="B34">
        <v>100000</v>
      </c>
      <c r="C34">
        <v>2.8000000000000001E-2</v>
      </c>
      <c r="D34">
        <f t="shared" si="0"/>
        <v>6.6037735849056598E-3</v>
      </c>
      <c r="E34">
        <f t="shared" si="2"/>
        <v>5</v>
      </c>
      <c r="F34">
        <f t="shared" si="1"/>
        <v>-43.604156505010266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07BC-5452-498F-A908-278C03420AD9}">
  <dimension ref="A1:K34"/>
  <sheetViews>
    <sheetView tabSelected="1" workbookViewId="0">
      <selection sqref="A1:F1"/>
    </sheetView>
  </sheetViews>
  <sheetFormatPr defaultRowHeight="14.5" x14ac:dyDescent="0.35"/>
  <sheetData>
    <row r="1" spans="1:11" x14ac:dyDescent="0.35">
      <c r="A1" t="s">
        <v>7</v>
      </c>
      <c r="B1" t="s">
        <v>0</v>
      </c>
      <c r="C1" t="s">
        <v>8</v>
      </c>
      <c r="D1" t="s">
        <v>9</v>
      </c>
      <c r="E1" t="s">
        <v>10</v>
      </c>
      <c r="F1" t="s">
        <v>11</v>
      </c>
    </row>
    <row r="2" spans="1:11" x14ac:dyDescent="0.35">
      <c r="A2">
        <v>3.2</v>
      </c>
      <c r="B2">
        <v>100</v>
      </c>
      <c r="C2">
        <v>1.96</v>
      </c>
      <c r="D2">
        <f>C2/A2</f>
        <v>0.61249999999999993</v>
      </c>
      <c r="E2">
        <f>LOG10(B2)</f>
        <v>2</v>
      </c>
      <c r="F2">
        <f>20*LOG10(D2)</f>
        <v>-4.2578781392685991</v>
      </c>
      <c r="K2" t="s">
        <v>6</v>
      </c>
    </row>
    <row r="3" spans="1:11" x14ac:dyDescent="0.35">
      <c r="A3">
        <v>3.28</v>
      </c>
      <c r="B3">
        <v>200</v>
      </c>
      <c r="C3">
        <v>1.96</v>
      </c>
      <c r="D3">
        <f t="shared" ref="D3:D34" si="0">C3/A3</f>
        <v>0.59756097560975607</v>
      </c>
      <c r="E3">
        <f t="shared" ref="E3:E34" si="1">LOG10(B3)</f>
        <v>2.3010299956639813</v>
      </c>
      <c r="F3">
        <f t="shared" ref="F3:F34" si="2">20*LOG10(D3)</f>
        <v>-4.4723554471040607</v>
      </c>
      <c r="K3">
        <v>2200</v>
      </c>
    </row>
    <row r="4" spans="1:11" x14ac:dyDescent="0.35">
      <c r="A4">
        <v>3.36</v>
      </c>
      <c r="B4">
        <v>300</v>
      </c>
      <c r="C4">
        <v>1.96</v>
      </c>
      <c r="D4">
        <f t="shared" si="0"/>
        <v>0.58333333333333337</v>
      </c>
      <c r="E4">
        <f t="shared" si="1"/>
        <v>2.4771212547196626</v>
      </c>
      <c r="F4">
        <f t="shared" si="2"/>
        <v>-4.6816641206673593</v>
      </c>
      <c r="K4">
        <v>2600</v>
      </c>
    </row>
    <row r="5" spans="1:11" x14ac:dyDescent="0.35">
      <c r="A5">
        <v>3.36</v>
      </c>
      <c r="B5">
        <v>400</v>
      </c>
      <c r="C5">
        <v>1.88</v>
      </c>
      <c r="D5">
        <f t="shared" si="0"/>
        <v>0.55952380952380953</v>
      </c>
      <c r="E5">
        <f t="shared" si="1"/>
        <v>2.6020599913279625</v>
      </c>
      <c r="F5">
        <f t="shared" si="2"/>
        <v>-5.0436285625232831</v>
      </c>
      <c r="K5">
        <v>2900</v>
      </c>
    </row>
    <row r="6" spans="1:11" x14ac:dyDescent="0.35">
      <c r="A6">
        <v>3.36</v>
      </c>
      <c r="B6">
        <v>500</v>
      </c>
      <c r="C6">
        <v>1.8</v>
      </c>
      <c r="D6">
        <f t="shared" si="0"/>
        <v>0.5357142857142857</v>
      </c>
      <c r="E6">
        <f t="shared" si="1"/>
        <v>2.6989700043360187</v>
      </c>
      <c r="F6">
        <f t="shared" si="2"/>
        <v>-5.4213354457307599</v>
      </c>
      <c r="K6">
        <v>3200</v>
      </c>
    </row>
    <row r="7" spans="1:11" x14ac:dyDescent="0.35">
      <c r="A7">
        <v>3.52</v>
      </c>
      <c r="B7">
        <v>600</v>
      </c>
      <c r="C7">
        <v>1.72</v>
      </c>
      <c r="D7">
        <f t="shared" si="0"/>
        <v>0.48863636363636365</v>
      </c>
      <c r="E7">
        <f t="shared" si="1"/>
        <v>2.7781512503836434</v>
      </c>
      <c r="F7">
        <f t="shared" si="2"/>
        <v>-6.2202843314116416</v>
      </c>
      <c r="K7">
        <v>3600</v>
      </c>
    </row>
    <row r="8" spans="1:11" x14ac:dyDescent="0.35">
      <c r="A8">
        <v>3.52</v>
      </c>
      <c r="B8">
        <v>700</v>
      </c>
      <c r="C8">
        <v>1.68</v>
      </c>
      <c r="D8">
        <f t="shared" si="0"/>
        <v>0.47727272727272724</v>
      </c>
      <c r="E8">
        <f t="shared" si="1"/>
        <v>2.8450980400142569</v>
      </c>
      <c r="F8">
        <f t="shared" si="2"/>
        <v>-6.4246676350453633</v>
      </c>
    </row>
    <row r="9" spans="1:11" x14ac:dyDescent="0.35">
      <c r="A9">
        <v>3.6</v>
      </c>
      <c r="B9">
        <v>800</v>
      </c>
      <c r="C9">
        <v>1.6</v>
      </c>
      <c r="D9">
        <f t="shared" si="0"/>
        <v>0.44444444444444448</v>
      </c>
      <c r="E9">
        <f t="shared" si="1"/>
        <v>2.9030899869919438</v>
      </c>
      <c r="F9">
        <f t="shared" si="2"/>
        <v>-7.0436503622272495</v>
      </c>
    </row>
    <row r="10" spans="1:11" x14ac:dyDescent="0.35">
      <c r="A10">
        <v>3.68</v>
      </c>
      <c r="B10">
        <v>900</v>
      </c>
      <c r="C10">
        <v>1.52</v>
      </c>
      <c r="D10">
        <f t="shared" si="0"/>
        <v>0.41304347826086957</v>
      </c>
      <c r="E10">
        <f t="shared" si="1"/>
        <v>2.9542425094393248</v>
      </c>
      <c r="F10">
        <f t="shared" si="2"/>
        <v>-7.680084614574902</v>
      </c>
    </row>
    <row r="11" spans="1:11" x14ac:dyDescent="0.35">
      <c r="A11">
        <v>3.68</v>
      </c>
      <c r="B11">
        <v>1000</v>
      </c>
      <c r="C11">
        <v>1.4</v>
      </c>
      <c r="D11">
        <f t="shared" si="0"/>
        <v>0.38043478260869562</v>
      </c>
      <c r="E11">
        <f t="shared" si="1"/>
        <v>3</v>
      </c>
      <c r="F11">
        <f t="shared" si="2"/>
        <v>-8.3943956599055944</v>
      </c>
    </row>
    <row r="12" spans="1:11" x14ac:dyDescent="0.35">
      <c r="A12">
        <v>3.84</v>
      </c>
      <c r="B12">
        <v>1200</v>
      </c>
      <c r="C12">
        <v>1.24</v>
      </c>
      <c r="D12">
        <f t="shared" si="0"/>
        <v>0.32291666666666669</v>
      </c>
      <c r="E12">
        <f t="shared" si="1"/>
        <v>3.0791812460476247</v>
      </c>
      <c r="F12">
        <f t="shared" si="2"/>
        <v>-9.8181907841059139</v>
      </c>
    </row>
    <row r="13" spans="1:11" x14ac:dyDescent="0.35">
      <c r="A13">
        <v>3.92</v>
      </c>
      <c r="B13">
        <v>1400</v>
      </c>
      <c r="C13">
        <v>1.08</v>
      </c>
      <c r="D13">
        <f t="shared" si="0"/>
        <v>0.27551020408163268</v>
      </c>
      <c r="E13">
        <f t="shared" si="1"/>
        <v>3.1461280356782382</v>
      </c>
      <c r="F13">
        <f t="shared" si="2"/>
        <v>-11.197246230670149</v>
      </c>
    </row>
    <row r="14" spans="1:11" x14ac:dyDescent="0.35">
      <c r="A14">
        <v>3.92</v>
      </c>
      <c r="B14">
        <v>1600</v>
      </c>
      <c r="C14">
        <v>0.92</v>
      </c>
      <c r="D14">
        <f t="shared" si="0"/>
        <v>0.23469387755102042</v>
      </c>
      <c r="E14">
        <f t="shared" si="1"/>
        <v>3.2041199826559246</v>
      </c>
      <c r="F14">
        <f t="shared" si="2"/>
        <v>-12.589964793498039</v>
      </c>
    </row>
    <row r="15" spans="1:11" x14ac:dyDescent="0.35">
      <c r="A15">
        <v>4</v>
      </c>
      <c r="B15">
        <v>1800</v>
      </c>
      <c r="C15">
        <v>0.76</v>
      </c>
      <c r="D15">
        <f t="shared" si="0"/>
        <v>0.19</v>
      </c>
      <c r="E15">
        <f t="shared" si="1"/>
        <v>3.255272505103306</v>
      </c>
      <c r="F15">
        <f t="shared" si="2"/>
        <v>-14.424927980943421</v>
      </c>
    </row>
    <row r="16" spans="1:11" x14ac:dyDescent="0.35">
      <c r="A16">
        <v>4</v>
      </c>
      <c r="B16">
        <v>2000</v>
      </c>
      <c r="C16">
        <v>0.6</v>
      </c>
      <c r="D16">
        <f t="shared" si="0"/>
        <v>0.15</v>
      </c>
      <c r="E16">
        <f t="shared" si="1"/>
        <v>3.3010299956639813</v>
      </c>
      <c r="F16">
        <f t="shared" si="2"/>
        <v>-16.478174818886377</v>
      </c>
    </row>
    <row r="17" spans="1:6" x14ac:dyDescent="0.35">
      <c r="A17">
        <v>4.08</v>
      </c>
      <c r="B17">
        <v>2200</v>
      </c>
      <c r="C17">
        <v>0.46</v>
      </c>
      <c r="D17">
        <f t="shared" si="0"/>
        <v>0.11274509803921569</v>
      </c>
      <c r="E17">
        <f t="shared" si="1"/>
        <v>3.3424226808222062</v>
      </c>
      <c r="F17">
        <f t="shared" si="2"/>
        <v>-18.958046628166116</v>
      </c>
    </row>
    <row r="18" spans="1:6" x14ac:dyDescent="0.35">
      <c r="A18">
        <v>4.08</v>
      </c>
      <c r="B18">
        <v>2400</v>
      </c>
      <c r="C18">
        <v>0.312</v>
      </c>
      <c r="D18">
        <f t="shared" si="0"/>
        <v>7.647058823529411E-2</v>
      </c>
      <c r="E18">
        <f t="shared" si="1"/>
        <v>3.3802112417116059</v>
      </c>
      <c r="F18">
        <f t="shared" si="2"/>
        <v>-22.330111381428743</v>
      </c>
    </row>
    <row r="19" spans="1:6" x14ac:dyDescent="0.35">
      <c r="A19">
        <v>4.08</v>
      </c>
      <c r="B19">
        <v>2600</v>
      </c>
      <c r="C19">
        <v>0.20799999999999999</v>
      </c>
      <c r="D19">
        <f t="shared" si="0"/>
        <v>5.0980392156862744E-2</v>
      </c>
      <c r="E19">
        <f t="shared" si="1"/>
        <v>3.4149733479708178</v>
      </c>
      <c r="F19">
        <f t="shared" si="2"/>
        <v>-25.85193656254237</v>
      </c>
    </row>
    <row r="20" spans="1:6" x14ac:dyDescent="0.35">
      <c r="A20">
        <v>4.08</v>
      </c>
      <c r="B20">
        <v>2800</v>
      </c>
      <c r="C20">
        <v>0.13</v>
      </c>
      <c r="D20">
        <f t="shared" si="0"/>
        <v>3.1862745098039214E-2</v>
      </c>
      <c r="E20">
        <f t="shared" si="1"/>
        <v>3.4471580313422194</v>
      </c>
      <c r="F20">
        <f t="shared" si="2"/>
        <v>-29.934336215660867</v>
      </c>
    </row>
    <row r="21" spans="1:6" x14ac:dyDescent="0.35">
      <c r="A21">
        <v>4.08</v>
      </c>
      <c r="B21">
        <v>2900</v>
      </c>
      <c r="C21">
        <v>0.11600000000000001</v>
      </c>
      <c r="D21">
        <f t="shared" si="0"/>
        <v>2.8431372549019607E-2</v>
      </c>
      <c r="E21">
        <f t="shared" si="1"/>
        <v>3.4623979978989561</v>
      </c>
      <c r="F21">
        <f t="shared" si="2"/>
        <v>-30.924043477259229</v>
      </c>
    </row>
    <row r="22" spans="1:6" x14ac:dyDescent="0.35">
      <c r="A22">
        <v>4.08</v>
      </c>
      <c r="B22">
        <v>3000</v>
      </c>
      <c r="C22">
        <v>0.13</v>
      </c>
      <c r="D22">
        <f t="shared" si="0"/>
        <v>3.1862745098039214E-2</v>
      </c>
      <c r="E22">
        <f t="shared" si="1"/>
        <v>3.4771212547196626</v>
      </c>
      <c r="F22">
        <f t="shared" si="2"/>
        <v>-29.934336215660867</v>
      </c>
    </row>
    <row r="23" spans="1:6" x14ac:dyDescent="0.35">
      <c r="A23">
        <v>4.16</v>
      </c>
      <c r="B23">
        <v>3200</v>
      </c>
      <c r="C23">
        <v>0.2</v>
      </c>
      <c r="D23">
        <f t="shared" si="0"/>
        <v>4.807692307692308E-2</v>
      </c>
      <c r="E23">
        <f t="shared" si="1"/>
        <v>3.5051499783199058</v>
      </c>
      <c r="F23">
        <f t="shared" si="2"/>
        <v>-26.361266699255232</v>
      </c>
    </row>
    <row r="24" spans="1:6" x14ac:dyDescent="0.35">
      <c r="A24">
        <v>4.08</v>
      </c>
      <c r="B24">
        <v>3400</v>
      </c>
      <c r="C24">
        <v>0.28399999999999997</v>
      </c>
      <c r="D24">
        <f t="shared" si="0"/>
        <v>6.9607843137254891E-2</v>
      </c>
      <c r="E24">
        <f t="shared" si="1"/>
        <v>3.5314789170422549</v>
      </c>
      <c r="F24">
        <f t="shared" si="2"/>
        <v>-23.146836460856846</v>
      </c>
    </row>
    <row r="25" spans="1:6" x14ac:dyDescent="0.35">
      <c r="A25">
        <v>4.08</v>
      </c>
      <c r="B25">
        <v>3600</v>
      </c>
      <c r="C25">
        <v>0.372</v>
      </c>
      <c r="D25">
        <f t="shared" si="0"/>
        <v>9.1176470588235289E-2</v>
      </c>
      <c r="E25">
        <f t="shared" si="1"/>
        <v>3.5563025007672873</v>
      </c>
      <c r="F25">
        <f t="shared" si="2"/>
        <v>-20.802344464159649</v>
      </c>
    </row>
    <row r="26" spans="1:6" x14ac:dyDescent="0.35">
      <c r="A26">
        <v>4.08</v>
      </c>
      <c r="B26">
        <v>3800</v>
      </c>
      <c r="C26">
        <v>0.45600000000000002</v>
      </c>
      <c r="D26">
        <f t="shared" si="0"/>
        <v>0.11176470588235295</v>
      </c>
      <c r="E26">
        <f t="shared" si="1"/>
        <v>3.5797835966168101</v>
      </c>
      <c r="F26">
        <f t="shared" si="2"/>
        <v>-19.033906408508898</v>
      </c>
    </row>
    <row r="27" spans="1:6" x14ac:dyDescent="0.35">
      <c r="A27">
        <v>4.08</v>
      </c>
      <c r="B27">
        <v>4000</v>
      </c>
      <c r="C27">
        <v>0.54400000000000004</v>
      </c>
      <c r="D27">
        <f t="shared" si="0"/>
        <v>0.13333333333333333</v>
      </c>
      <c r="E27">
        <f t="shared" si="1"/>
        <v>3.6020599913279625</v>
      </c>
      <c r="F27">
        <f t="shared" si="2"/>
        <v>-17.501225267834002</v>
      </c>
    </row>
    <row r="28" spans="1:6" x14ac:dyDescent="0.35">
      <c r="A28">
        <v>4</v>
      </c>
      <c r="B28">
        <v>5000</v>
      </c>
      <c r="C28">
        <v>0.92</v>
      </c>
      <c r="D28">
        <f t="shared" si="0"/>
        <v>0.23</v>
      </c>
      <c r="E28">
        <f t="shared" si="1"/>
        <v>3.6989700043360187</v>
      </c>
      <c r="F28">
        <f t="shared" si="2"/>
        <v>-12.765443279648141</v>
      </c>
    </row>
    <row r="29" spans="1:6" x14ac:dyDescent="0.35">
      <c r="A29">
        <v>3.84</v>
      </c>
      <c r="B29">
        <v>7000</v>
      </c>
      <c r="C29">
        <v>1.44</v>
      </c>
      <c r="D29">
        <f t="shared" si="0"/>
        <v>0.375</v>
      </c>
      <c r="E29">
        <f t="shared" si="1"/>
        <v>3.8450980400142569</v>
      </c>
      <c r="F29">
        <f t="shared" si="2"/>
        <v>-8.5193746454456232</v>
      </c>
    </row>
    <row r="30" spans="1:6" x14ac:dyDescent="0.35">
      <c r="A30">
        <v>3.76</v>
      </c>
      <c r="B30">
        <v>10000</v>
      </c>
      <c r="C30">
        <v>1.92</v>
      </c>
      <c r="D30">
        <f t="shared" si="0"/>
        <v>0.51063829787234039</v>
      </c>
      <c r="E30">
        <f t="shared" si="1"/>
        <v>4</v>
      </c>
      <c r="F30">
        <f t="shared" si="2"/>
        <v>-5.8377323244822303</v>
      </c>
    </row>
    <row r="31" spans="1:6" x14ac:dyDescent="0.35">
      <c r="A31">
        <v>3.28</v>
      </c>
      <c r="B31">
        <v>20000</v>
      </c>
      <c r="C31">
        <v>2.44</v>
      </c>
      <c r="D31">
        <f t="shared" si="0"/>
        <v>0.74390243902439024</v>
      </c>
      <c r="E31">
        <f t="shared" si="1"/>
        <v>4.3010299956639813</v>
      </c>
      <c r="F31">
        <f t="shared" si="2"/>
        <v>-2.5696803474589931</v>
      </c>
    </row>
    <row r="32" spans="1:6" x14ac:dyDescent="0.35">
      <c r="A32">
        <v>3.2</v>
      </c>
      <c r="B32">
        <v>30000</v>
      </c>
      <c r="C32">
        <v>2.52</v>
      </c>
      <c r="D32">
        <f t="shared" si="0"/>
        <v>0.78749999999999998</v>
      </c>
      <c r="E32">
        <f t="shared" si="1"/>
        <v>4.4771212547196626</v>
      </c>
      <c r="F32">
        <f t="shared" si="2"/>
        <v>-2.074988750767238</v>
      </c>
    </row>
    <row r="33" spans="1:6" x14ac:dyDescent="0.35">
      <c r="A33">
        <v>3.12</v>
      </c>
      <c r="B33">
        <v>50000</v>
      </c>
      <c r="C33">
        <v>2.52</v>
      </c>
      <c r="D33">
        <f t="shared" si="0"/>
        <v>0.80769230769230771</v>
      </c>
      <c r="E33">
        <f t="shared" si="1"/>
        <v>4.6989700043360187</v>
      </c>
      <c r="F33">
        <f t="shared" si="2"/>
        <v>-1.8550810647379736</v>
      </c>
    </row>
    <row r="34" spans="1:6" x14ac:dyDescent="0.35">
      <c r="A34">
        <v>3.12</v>
      </c>
      <c r="B34">
        <v>100000</v>
      </c>
      <c r="C34">
        <v>2.6</v>
      </c>
      <c r="D34">
        <f t="shared" si="0"/>
        <v>0.83333333333333337</v>
      </c>
      <c r="E34">
        <f t="shared" si="1"/>
        <v>5</v>
      </c>
      <c r="F34">
        <f t="shared" si="2"/>
        <v>-1.583624920952496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LCR</vt:lpstr>
      <vt:lpstr>tank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Upanshu</dc:creator>
  <cp:lastModifiedBy>-ysdspq -</cp:lastModifiedBy>
  <dcterms:created xsi:type="dcterms:W3CDTF">2015-06-05T18:17:20Z</dcterms:created>
  <dcterms:modified xsi:type="dcterms:W3CDTF">2024-10-13T14:57:26Z</dcterms:modified>
</cp:coreProperties>
</file>