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upisupati\Downloads\"/>
    </mc:Choice>
  </mc:AlternateContent>
  <xr:revisionPtr revIDLastSave="0" documentId="8_{9AA1553A-0A36-4CB4-9EE0-4C699C1A94DE}" xr6:coauthVersionLast="47" xr6:coauthVersionMax="47" xr10:uidLastSave="{00000000-0000-0000-0000-000000000000}"/>
  <bookViews>
    <workbookView xWindow="-110" yWindow="-110" windowWidth="19420" windowHeight="11500" xr2:uid="{00000000-000D-0000-FFFF-FFFF00000000}"/>
  </bookViews>
  <sheets>
    <sheet name="Project schedule" sheetId="11" r:id="rId1"/>
  </sheets>
  <definedNames>
    <definedName name="Display_Week">'Project schedule'!$P$2</definedName>
    <definedName name="_xlnm.Print_Titles" localSheetId="0">'Project schedule'!$4:$6</definedName>
    <definedName name="Project_Start">'Project schedule'!$P$1</definedName>
    <definedName name="task_end" localSheetId="0">'Project schedule'!$E1</definedName>
    <definedName name="task_progress" localSheetId="0">'Project schedule'!#REF!</definedName>
    <definedName name="task_start" localSheetId="0">'Project schedule'!$D1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 i="11" l="1"/>
  <c r="G7" i="11"/>
  <c r="D9" i="11" l="1"/>
  <c r="D10" i="11" l="1"/>
  <c r="E10" i="11" s="1"/>
  <c r="E9" i="11"/>
  <c r="H5" i="11"/>
  <c r="G25" i="11"/>
  <c r="G19" i="11"/>
  <c r="G16" i="11"/>
  <c r="G13" i="11"/>
  <c r="G8" i="11"/>
  <c r="D12" i="11" l="1"/>
  <c r="E12" i="11" s="1"/>
  <c r="D14" i="11" s="1"/>
  <c r="D11" i="11"/>
  <c r="E11" i="11" s="1"/>
  <c r="G9" i="11"/>
  <c r="H6" i="11"/>
  <c r="G12" i="11" l="1"/>
  <c r="G10" i="11"/>
  <c r="E14" i="11"/>
  <c r="D15" i="11" s="1"/>
  <c r="E15" i="11" s="1"/>
  <c r="D17" i="11" s="1"/>
  <c r="I5" i="11"/>
  <c r="J5" i="11" s="1"/>
  <c r="K5" i="11" s="1"/>
  <c r="L5" i="11" s="1"/>
  <c r="M5" i="11" s="1"/>
  <c r="N5" i="11" s="1"/>
  <c r="O5" i="11" s="1"/>
  <c r="H4" i="11"/>
  <c r="E17" i="11" l="1"/>
  <c r="D18" i="11"/>
  <c r="E18" i="11" s="1"/>
  <c r="D20" i="11" s="1"/>
  <c r="E20" i="11" s="1"/>
  <c r="G14" i="11"/>
  <c r="G11" i="11"/>
  <c r="O4" i="11"/>
  <c r="P5" i="11"/>
  <c r="Q5" i="11" s="1"/>
  <c r="R5" i="11" s="1"/>
  <c r="S5" i="11" s="1"/>
  <c r="T5" i="11" s="1"/>
  <c r="U5" i="11" s="1"/>
  <c r="V5" i="11" s="1"/>
  <c r="I6" i="11"/>
  <c r="G15" i="11" l="1"/>
  <c r="V4" i="11"/>
  <c r="W5" i="11"/>
  <c r="X5" i="11" s="1"/>
  <c r="Y5" i="11" s="1"/>
  <c r="Z5" i="11" s="1"/>
  <c r="AA5" i="11" s="1"/>
  <c r="AB5" i="11" s="1"/>
  <c r="AC5" i="11" s="1"/>
  <c r="J6" i="11"/>
  <c r="G17" i="11" l="1"/>
  <c r="AD5" i="11"/>
  <c r="AE5" i="11" s="1"/>
  <c r="AF5" i="11" s="1"/>
  <c r="AG5" i="11" s="1"/>
  <c r="AH5" i="11" s="1"/>
  <c r="AI5" i="11" s="1"/>
  <c r="AC4" i="11"/>
  <c r="K6" i="11"/>
  <c r="G18" i="11" l="1"/>
  <c r="D21" i="11"/>
  <c r="AJ5" i="11"/>
  <c r="AK5" i="11" s="1"/>
  <c r="AL5" i="11" s="1"/>
  <c r="AM5" i="11" s="1"/>
  <c r="AN5" i="11" s="1"/>
  <c r="AO5" i="11" s="1"/>
  <c r="AP5" i="11" s="1"/>
  <c r="L6" i="11"/>
  <c r="G20" i="11" l="1"/>
  <c r="E21" i="11"/>
  <c r="D23" i="11" s="1"/>
  <c r="E23" i="11" s="1"/>
  <c r="D24" i="11" s="1"/>
  <c r="AQ5" i="11"/>
  <c r="AR5" i="11" s="1"/>
  <c r="AJ4" i="11"/>
  <c r="M6" i="11"/>
  <c r="G21" i="11" l="1"/>
  <c r="AS5" i="11"/>
  <c r="AR6" i="11"/>
  <c r="AQ4" i="11"/>
  <c r="N6" i="11"/>
  <c r="AT5" i="11" l="1"/>
  <c r="AS6" i="11"/>
  <c r="AU5" i="11" l="1"/>
  <c r="AT6" i="11"/>
  <c r="O6" i="11"/>
  <c r="P6" i="11"/>
  <c r="AV5" i="11" l="1"/>
  <c r="AU6" i="11"/>
  <c r="Q6" i="11"/>
  <c r="AW5" i="11" l="1"/>
  <c r="AX5" i="11" s="1"/>
  <c r="AV6" i="11"/>
  <c r="R6" i="11"/>
  <c r="AX6" i="11" l="1"/>
  <c r="AY5" i="11"/>
  <c r="AX4" i="11"/>
  <c r="AW6" i="11"/>
  <c r="S6" i="11"/>
  <c r="AZ5" i="11" l="1"/>
  <c r="AY6" i="11"/>
  <c r="T6" i="11"/>
  <c r="AZ6" i="11" l="1"/>
  <c r="BA5" i="11"/>
  <c r="U6" i="11"/>
  <c r="BA6" i="11" l="1"/>
  <c r="BB5" i="11"/>
  <c r="V6" i="11"/>
  <c r="BB6" i="11" l="1"/>
  <c r="BC5" i="11"/>
  <c r="W6" i="11"/>
  <c r="BD5" i="11" l="1"/>
  <c r="BC6" i="11"/>
  <c r="X6" i="11"/>
  <c r="BD6" i="11" l="1"/>
  <c r="BE5" i="11"/>
  <c r="Y6" i="11"/>
  <c r="BE6" i="11" l="1"/>
  <c r="BF5" i="11"/>
  <c r="BE4" i="11"/>
  <c r="Z6" i="11"/>
  <c r="BF6" i="11" l="1"/>
  <c r="BG5" i="11"/>
  <c r="AA6" i="11"/>
  <c r="BH5" i="11" l="1"/>
  <c r="BG6" i="11"/>
  <c r="AB6" i="11"/>
  <c r="BI5" i="11" l="1"/>
  <c r="BH6" i="11"/>
  <c r="AC6" i="11"/>
  <c r="BJ5" i="11" l="1"/>
  <c r="BI6" i="11"/>
  <c r="AD6" i="11"/>
  <c r="BK5" i="11" l="1"/>
  <c r="BL5" i="11" s="1"/>
  <c r="BJ6" i="11"/>
  <c r="AE6" i="11"/>
  <c r="BL4" i="11" l="1"/>
  <c r="BL6" i="11"/>
  <c r="BM5" i="11"/>
  <c r="BK6" i="11"/>
  <c r="AF6" i="11"/>
  <c r="BM6" i="11" l="1"/>
  <c r="BN5" i="11"/>
  <c r="AG6" i="11"/>
  <c r="BN6" i="11" l="1"/>
  <c r="BO5" i="11"/>
  <c r="AH6" i="11"/>
  <c r="BO6" i="11" l="1"/>
  <c r="BP5" i="11"/>
  <c r="AI6" i="11"/>
  <c r="BP6" i="11" l="1"/>
  <c r="BQ5" i="11"/>
  <c r="AJ6" i="11"/>
  <c r="BQ6" i="11" l="1"/>
  <c r="BR5" i="11"/>
  <c r="AK6" i="11"/>
  <c r="BR6" i="11" l="1"/>
  <c r="BS5" i="11"/>
  <c r="AL6" i="11"/>
  <c r="BS6" i="11" l="1"/>
  <c r="BT5" i="11"/>
  <c r="BS4" i="11"/>
  <c r="AM6" i="11"/>
  <c r="BT6" i="11" l="1"/>
  <c r="BU5" i="11"/>
  <c r="AN6" i="11"/>
  <c r="BU6" i="11" l="1"/>
  <c r="BV5" i="11"/>
  <c r="AO6" i="11"/>
  <c r="BV6" i="11" l="1"/>
  <c r="BW5" i="11"/>
  <c r="AP6" i="11"/>
  <c r="BW6" i="11" l="1"/>
  <c r="BX5" i="11"/>
  <c r="AQ6" i="11"/>
  <c r="BY5" i="11" l="1"/>
  <c r="BX6" i="11"/>
  <c r="BY6" i="11" l="1"/>
  <c r="BZ5" i="11"/>
  <c r="BZ4" i="11" l="1"/>
  <c r="BZ6" i="11"/>
  <c r="CA5" i="11"/>
  <c r="CA6" i="11" l="1"/>
  <c r="CB5" i="11"/>
  <c r="CB6" i="11" l="1"/>
  <c r="CC5" i="11"/>
  <c r="CC6" i="11" l="1"/>
  <c r="CD5" i="11"/>
  <c r="CD6" i="11" l="1"/>
  <c r="CE5" i="11"/>
  <c r="CE6" i="11" l="1"/>
  <c r="CF5" i="11"/>
  <c r="CF6" i="11" l="1"/>
  <c r="CG5" i="11"/>
  <c r="CG4" i="11" l="1"/>
  <c r="CG6" i="11"/>
  <c r="CH5" i="11"/>
  <c r="CH6" i="11" l="1"/>
  <c r="CI5" i="11"/>
  <c r="CI6" i="11" l="1"/>
  <c r="CJ5" i="11"/>
  <c r="CJ6" i="11" l="1"/>
  <c r="CK5" i="11"/>
  <c r="CK6" i="11" l="1"/>
  <c r="CL5" i="11"/>
  <c r="CL6" i="11" l="1"/>
  <c r="CM5" i="11"/>
  <c r="CM6" i="11" l="1"/>
  <c r="CN5" i="11"/>
  <c r="CN6" i="11" l="1"/>
  <c r="CO5" i="11"/>
  <c r="CN4" i="11"/>
  <c r="CO6" i="11" l="1"/>
  <c r="CP5" i="11"/>
  <c r="CP6" i="11" l="1"/>
  <c r="CQ5" i="11"/>
  <c r="CQ6" i="11" l="1"/>
  <c r="CR5" i="11"/>
  <c r="CR6" i="11" l="1"/>
  <c r="CS5" i="11"/>
  <c r="CT5" i="11" l="1"/>
  <c r="CT6" i="11" s="1"/>
  <c r="CS6" i="11"/>
</calcChain>
</file>

<file path=xl/sharedStrings.xml><?xml version="1.0" encoding="utf-8"?>
<sst xmlns="http://schemas.openxmlformats.org/spreadsheetml/2006/main" count="38" uniqueCount="31">
  <si>
    <t>START</t>
  </si>
  <si>
    <t>END</t>
  </si>
  <si>
    <t>TASK</t>
  </si>
  <si>
    <t xml:space="preserve">Do not delete this row. This row is hidden to preserve a formula that is used to highlight the current day within the project schedule. </t>
  </si>
  <si>
    <t>Initiation</t>
  </si>
  <si>
    <t>Develop charter</t>
  </si>
  <si>
    <t>Planning and design</t>
  </si>
  <si>
    <t>Execution</t>
  </si>
  <si>
    <t>Project start:</t>
  </si>
  <si>
    <t>Display week:</t>
  </si>
  <si>
    <t>ASSIGNED TO</t>
  </si>
  <si>
    <t>Evaluation</t>
  </si>
  <si>
    <t>AI Data Extractor</t>
  </si>
  <si>
    <t>Stakeholder Identification</t>
  </si>
  <si>
    <t>Initial Announcement</t>
  </si>
  <si>
    <t>Project Manager</t>
  </si>
  <si>
    <t>HAIL Leadership</t>
  </si>
  <si>
    <t>Establish Comms</t>
  </si>
  <si>
    <t>Develop Communication Plan</t>
  </si>
  <si>
    <t>Develop Training Program</t>
  </si>
  <si>
    <t>Conduct Training sessions</t>
  </si>
  <si>
    <t>HR and Training Team</t>
  </si>
  <si>
    <t>Communications Team</t>
  </si>
  <si>
    <t>Pilot Phase Implementation</t>
  </si>
  <si>
    <t>IT Team</t>
  </si>
  <si>
    <t>Monitor Pilot Phase</t>
  </si>
  <si>
    <t>Collect Feedback</t>
  </si>
  <si>
    <t>Full Rollout</t>
  </si>
  <si>
    <t>Full Implementation</t>
  </si>
  <si>
    <t>Continuous Monitoring</t>
  </si>
  <si>
    <t>Ongoing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</si>
</sst>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4"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s>
  <fills count="15">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7" tint="0.59999389629810485"/>
        <bgColor indexed="64"/>
      </patternFill>
    </fill>
    <fill>
      <patternFill patternType="solid">
        <fgColor theme="7" tint="0.79998168889431442"/>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2">
    <xf numFmtId="0" fontId="0" fillId="0" borderId="0"/>
    <xf numFmtId="0" fontId="2" fillId="0" borderId="0" applyNumberFormat="0" applyFill="0" applyBorder="0" applyAlignment="0" applyProtection="0">
      <alignment vertical="top"/>
      <protection locked="0"/>
    </xf>
    <xf numFmtId="0" fontId="9"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93">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9" fillId="0" borderId="0" xfId="2"/>
    <xf numFmtId="0" fontId="9" fillId="0" borderId="0" xfId="2" applyAlignment="1">
      <alignment wrapText="1"/>
    </xf>
    <xf numFmtId="0" fontId="9" fillId="0" borderId="0" xfId="0" applyFont="1" applyAlignment="1">
      <alignment horizontal="center"/>
    </xf>
    <xf numFmtId="0" fontId="7" fillId="0" borderId="0" xfId="0" applyFont="1"/>
    <xf numFmtId="0" fontId="3" fillId="0" borderId="0" xfId="0" applyFont="1" applyAlignment="1">
      <alignment horizontal="center" vertical="center"/>
    </xf>
    <xf numFmtId="0" fontId="11" fillId="0" borderId="0" xfId="0" applyFont="1"/>
    <xf numFmtId="0" fontId="10" fillId="0" borderId="0" xfId="0" applyFont="1" applyAlignment="1">
      <alignment horizontal="center"/>
    </xf>
    <xf numFmtId="0" fontId="10" fillId="0" borderId="0" xfId="0" applyFont="1" applyAlignment="1">
      <alignment horizontal="center" vertical="center"/>
    </xf>
    <xf numFmtId="0" fontId="12" fillId="0" borderId="0" xfId="0" applyFont="1"/>
    <xf numFmtId="0" fontId="12" fillId="0" borderId="0" xfId="0" applyFont="1" applyAlignment="1">
      <alignment horizontal="center"/>
    </xf>
    <xf numFmtId="0" fontId="13" fillId="0" borderId="0" xfId="0" applyFont="1"/>
    <xf numFmtId="0" fontId="14" fillId="0" borderId="0" xfId="0" applyFont="1" applyAlignment="1">
      <alignment horizontal="left" indent="1"/>
    </xf>
    <xf numFmtId="0" fontId="4" fillId="0" borderId="0" xfId="0" applyFont="1"/>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17" fillId="12" borderId="20" xfId="0" applyNumberFormat="1" applyFont="1" applyFill="1" applyBorder="1" applyAlignment="1">
      <alignment horizontal="center" vertical="center"/>
    </xf>
    <xf numFmtId="167" fontId="17" fillId="12" borderId="18" xfId="0" applyNumberFormat="1" applyFont="1" applyFill="1" applyBorder="1" applyAlignment="1">
      <alignment horizontal="center" vertical="center"/>
    </xf>
    <xf numFmtId="167" fontId="17" fillId="12" borderId="19" xfId="0" applyNumberFormat="1" applyFont="1" applyFill="1" applyBorder="1" applyAlignment="1">
      <alignment horizontal="center" vertical="center"/>
    </xf>
    <xf numFmtId="0" fontId="18" fillId="2" borderId="17" xfId="0" applyFont="1" applyFill="1" applyBorder="1" applyAlignment="1">
      <alignment horizontal="center" vertical="center" shrinkToFit="1"/>
    </xf>
    <xf numFmtId="0" fontId="18" fillId="2" borderId="14" xfId="0" applyFont="1" applyFill="1" applyBorder="1" applyAlignment="1">
      <alignment horizontal="center" vertical="center" shrinkToFit="1"/>
    </xf>
    <xf numFmtId="0" fontId="18" fillId="2" borderId="15" xfId="0" applyFont="1" applyFill="1" applyBorder="1" applyAlignment="1">
      <alignment horizontal="center" vertical="center" shrinkToFit="1"/>
    </xf>
    <xf numFmtId="0" fontId="15" fillId="0" borderId="0" xfId="0" applyFont="1"/>
    <xf numFmtId="0" fontId="15" fillId="0" borderId="0" xfId="0" applyFont="1" applyAlignment="1">
      <alignment wrapText="1"/>
    </xf>
    <xf numFmtId="0" fontId="4" fillId="0" borderId="3" xfId="0" applyFont="1" applyBorder="1" applyAlignment="1">
      <alignment vertical="center"/>
    </xf>
    <xf numFmtId="0" fontId="19" fillId="6" borderId="0" xfId="0" applyFont="1" applyFill="1" applyAlignment="1">
      <alignment horizontal="left" vertical="center" indent="1"/>
    </xf>
    <xf numFmtId="0" fontId="15" fillId="6" borderId="0" xfId="10" applyFont="1" applyFill="1" applyBorder="1" applyAlignment="1">
      <alignment vertical="center"/>
    </xf>
    <xf numFmtId="164" fontId="15"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5" fillId="3" borderId="6" xfId="10" applyFont="1" applyFill="1" applyBorder="1" applyAlignment="1">
      <alignment vertical="center"/>
    </xf>
    <xf numFmtId="164" fontId="15" fillId="3" borderId="6" xfId="9" applyFont="1" applyFill="1" applyBorder="1">
      <alignment horizontal="center" vertical="center"/>
    </xf>
    <xf numFmtId="0" fontId="4" fillId="0" borderId="4" xfId="0" applyFont="1" applyBorder="1" applyAlignment="1">
      <alignment vertical="center"/>
    </xf>
    <xf numFmtId="164" fontId="15" fillId="3" borderId="7" xfId="9" applyFont="1" applyFill="1" applyBorder="1">
      <alignment horizontal="center" vertical="center"/>
    </xf>
    <xf numFmtId="0" fontId="4" fillId="0" borderId="4" xfId="0" applyFont="1" applyBorder="1" applyAlignment="1">
      <alignment horizontal="right" vertical="center"/>
    </xf>
    <xf numFmtId="0" fontId="19" fillId="7" borderId="0" xfId="0" applyFont="1" applyFill="1" applyAlignment="1">
      <alignment horizontal="left" vertical="center" indent="1"/>
    </xf>
    <xf numFmtId="0" fontId="15" fillId="7" borderId="0" xfId="10" applyFont="1" applyFill="1" applyBorder="1" applyAlignment="1">
      <alignment vertical="center"/>
    </xf>
    <xf numFmtId="164" fontId="15"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164" fontId="15" fillId="4" borderId="5" xfId="9" applyFont="1" applyFill="1" applyBorder="1">
      <alignment horizontal="center" vertical="center"/>
    </xf>
    <xf numFmtId="0" fontId="19" fillId="8" borderId="0" xfId="0" applyFont="1" applyFill="1" applyAlignment="1">
      <alignment horizontal="left" vertical="center" indent="1"/>
    </xf>
    <xf numFmtId="0" fontId="15" fillId="8" borderId="0" xfId="10" applyFont="1" applyFill="1" applyBorder="1" applyAlignment="1">
      <alignment vertical="center"/>
    </xf>
    <xf numFmtId="164" fontId="15"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5" fillId="5" borderId="8" xfId="10" applyFont="1" applyFill="1" applyBorder="1" applyAlignment="1">
      <alignment vertical="center"/>
    </xf>
    <xf numFmtId="164" fontId="15" fillId="5" borderId="8" xfId="9" applyFont="1" applyFill="1" applyBorder="1">
      <alignment horizontal="center" vertical="center"/>
    </xf>
    <xf numFmtId="0" fontId="19" fillId="9" borderId="0" xfId="0" applyFont="1" applyFill="1" applyAlignment="1">
      <alignment horizontal="left" vertical="center" indent="1"/>
    </xf>
    <xf numFmtId="0" fontId="15" fillId="9" borderId="0" xfId="10" applyFont="1" applyFill="1" applyBorder="1" applyAlignment="1">
      <alignment vertical="center"/>
    </xf>
    <xf numFmtId="164" fontId="15"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5" fillId="10" borderId="9" xfId="11" applyFont="1" applyFill="1" applyBorder="1">
      <alignment horizontal="left" vertical="center" indent="2"/>
    </xf>
    <xf numFmtId="0" fontId="15" fillId="10" borderId="9" xfId="10" applyFont="1" applyFill="1" applyBorder="1" applyAlignment="1">
      <alignment vertical="center"/>
    </xf>
    <xf numFmtId="164" fontId="15" fillId="10" borderId="9" xfId="9" applyFont="1" applyFill="1" applyBorder="1">
      <alignment horizontal="center" vertical="center"/>
    </xf>
    <xf numFmtId="0" fontId="15" fillId="0" borderId="0" xfId="11" applyFont="1" applyBorder="1">
      <alignment horizontal="left" vertical="center" indent="2"/>
    </xf>
    <xf numFmtId="0" fontId="15" fillId="0" borderId="0" xfId="10" applyFont="1" applyBorder="1" applyAlignment="1">
      <alignment vertical="center"/>
    </xf>
    <xf numFmtId="164" fontId="15" fillId="0" borderId="0" xfId="9" applyFont="1" applyBorder="1">
      <alignment horizontal="center" vertical="center"/>
    </xf>
    <xf numFmtId="0" fontId="20" fillId="0" borderId="0" xfId="5" applyFont="1" applyAlignment="1">
      <alignment horizontal="left" vertical="center" indent="1"/>
    </xf>
    <xf numFmtId="0" fontId="20" fillId="0" borderId="0" xfId="6" applyFont="1" applyAlignment="1">
      <alignment horizontal="left" vertical="center" indent="1"/>
    </xf>
    <xf numFmtId="0" fontId="23" fillId="0" borderId="0" xfId="4" applyFont="1" applyAlignment="1">
      <alignment horizontal="left"/>
    </xf>
    <xf numFmtId="0" fontId="9" fillId="0" borderId="0" xfId="2" applyAlignment="1">
      <alignment wrapText="1"/>
    </xf>
    <xf numFmtId="0" fontId="16"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16" fillId="11" borderId="16" xfId="0" applyFont="1" applyFill="1" applyBorder="1" applyAlignment="1">
      <alignment vertical="center"/>
    </xf>
    <xf numFmtId="0" fontId="4" fillId="2" borderId="21" xfId="0" applyFont="1" applyFill="1" applyBorder="1"/>
    <xf numFmtId="0" fontId="16" fillId="11" borderId="16" xfId="0" applyFont="1" applyFill="1" applyBorder="1" applyAlignment="1">
      <alignment horizontal="center" vertical="center"/>
    </xf>
    <xf numFmtId="0" fontId="21" fillId="0" borderId="0" xfId="0" applyFont="1" applyAlignment="1">
      <alignment horizontal="left"/>
    </xf>
    <xf numFmtId="0" fontId="22" fillId="0" borderId="0" xfId="0" applyFont="1"/>
    <xf numFmtId="165" fontId="21" fillId="0" borderId="0" xfId="8" applyFont="1" applyBorder="1" applyAlignment="1">
      <alignment horizontal="left"/>
    </xf>
    <xf numFmtId="0" fontId="20" fillId="0" borderId="0" xfId="7" applyFont="1" applyAlignment="1">
      <alignment horizontal="left"/>
    </xf>
    <xf numFmtId="0" fontId="4" fillId="0" borderId="0" xfId="0" applyFont="1"/>
    <xf numFmtId="166" fontId="15" fillId="2" borderId="13" xfId="0" applyNumberFormat="1" applyFont="1" applyFill="1" applyBorder="1" applyAlignment="1">
      <alignment horizontal="center" vertical="center" wrapText="1"/>
    </xf>
    <xf numFmtId="166" fontId="15" fillId="2" borderId="19" xfId="0" applyNumberFormat="1" applyFont="1" applyFill="1" applyBorder="1" applyAlignment="1">
      <alignment horizontal="center" vertical="center" wrapText="1"/>
    </xf>
    <xf numFmtId="166" fontId="15" fillId="2" borderId="18" xfId="0" applyNumberFormat="1" applyFont="1" applyFill="1" applyBorder="1" applyAlignment="1">
      <alignment horizontal="center" vertical="center" wrapText="1"/>
    </xf>
    <xf numFmtId="0" fontId="15" fillId="3" borderId="7" xfId="11" applyFont="1" applyFill="1" applyBorder="1" applyAlignment="1">
      <alignment horizontal="left" vertical="center"/>
    </xf>
    <xf numFmtId="0" fontId="15" fillId="4" borderId="5" xfId="11" applyFont="1" applyFill="1" applyBorder="1" applyAlignment="1">
      <alignment horizontal="left" vertical="center"/>
    </xf>
    <xf numFmtId="0" fontId="15" fillId="5" borderId="8" xfId="11" applyFont="1" applyFill="1" applyBorder="1" applyAlignment="1">
      <alignment horizontal="left" vertical="center"/>
    </xf>
    <xf numFmtId="0" fontId="19" fillId="13" borderId="0" xfId="0" applyFont="1" applyFill="1" applyAlignment="1">
      <alignment horizontal="left" vertical="center" indent="1"/>
    </xf>
    <xf numFmtId="0" fontId="15" fillId="14" borderId="0" xfId="10" applyFont="1" applyFill="1" applyBorder="1" applyAlignment="1">
      <alignment vertical="center"/>
    </xf>
    <xf numFmtId="0" fontId="15" fillId="14" borderId="0" xfId="11" applyFont="1" applyFill="1" applyBorder="1">
      <alignment horizontal="left" vertical="center" indent="2"/>
    </xf>
    <xf numFmtId="164" fontId="15" fillId="14" borderId="0" xfId="9" applyFont="1" applyFill="1" applyBorder="1">
      <alignment horizontal="center" vertical="center"/>
    </xf>
    <xf numFmtId="0" fontId="15" fillId="13" borderId="0" xfId="10" applyFont="1" applyFill="1" applyBorder="1" applyAlignment="1">
      <alignment vertical="center"/>
    </xf>
    <xf numFmtId="164" fontId="15" fillId="13" borderId="0" xfId="0" applyNumberFormat="1" applyFont="1" applyFill="1" applyAlignment="1">
      <alignment horizontal="center" vertical="center"/>
    </xf>
    <xf numFmtId="164" fontId="1" fillId="13" borderId="0" xfId="0" applyNumberFormat="1" applyFont="1" applyFill="1" applyAlignment="1">
      <alignment horizontal="center" vertical="center"/>
    </xf>
    <xf numFmtId="164" fontId="15" fillId="14" borderId="9" xfId="9" applyFont="1" applyFill="1" applyBorder="1">
      <alignment horizontal="center" vertical="center"/>
    </xf>
  </cellXfs>
  <cellStyles count="12">
    <cellStyle name="Comma" xfId="3" builtinId="3" customBuiltin="1"/>
    <cellStyle name="Date" xfId="9" xr:uid="{229918B6-DD13-4F5A-97B9-305F7E002AA3}"/>
    <cellStyle name="Heading 1" xfId="5" builtinId="16" customBuiltin="1"/>
    <cellStyle name="Heading 2" xfId="6" builtinId="17" customBuiltin="1"/>
    <cellStyle name="Heading 3" xfId="7" builtinId="18" customBuiltin="1"/>
    <cellStyle name="Hyperlink" xfId="1" builtinId="8" customBuiltin="1"/>
    <cellStyle name="Name" xfId="10" xr:uid="{B2D3C1EE-6B41-4801-AAFC-C2274E49E503}"/>
    <cellStyle name="Normal" xfId="0" builtinId="0"/>
    <cellStyle name="Project Start" xfId="8" xr:uid="{8EB8A09A-C31C-40A3-B2C1-9449520178B8}"/>
    <cellStyle name="Task" xfId="11" xr:uid="{6391D789-272B-4DD2-9BF3-2CDCF610FA41}"/>
    <cellStyle name="Title" xfId="4" builtinId="15" customBuiltin="1"/>
    <cellStyle name="zHiddenText" xfId="2" xr:uid="{26E66EE6-E33F-4D77-BAE4-0FB4F5BBF673}"/>
  </cellStyles>
  <dxfs count="98">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97"/>
      <tableStyleElement type="headerRow" dxfId="96"/>
      <tableStyleElement type="totalRow" dxfId="95"/>
      <tableStyleElement type="firstColumn" dxfId="94"/>
      <tableStyleElement type="lastColumn" dxfId="93"/>
      <tableStyleElement type="firstRowStripe" dxfId="92"/>
      <tableStyleElement type="secondRowStripe" dxfId="91"/>
      <tableStyleElement type="firstColumnStripe" dxfId="90"/>
      <tableStyleElement type="secondColumnStripe" dxfId="89"/>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T28"/>
  <sheetViews>
    <sheetView showGridLines="0" tabSelected="1" showRuler="0" zoomScaleNormal="100" zoomScalePageLayoutView="70" workbookViewId="0">
      <selection activeCell="A26" sqref="A26:XFD26"/>
    </sheetView>
  </sheetViews>
  <sheetFormatPr defaultColWidth="8.6640625" defaultRowHeight="30" customHeight="1" x14ac:dyDescent="0.3"/>
  <cols>
    <col min="1" max="1" width="2.6640625" style="6" customWidth="1"/>
    <col min="2" max="2" width="22.6640625" customWidth="1"/>
    <col min="3" max="3" width="16.6640625" customWidth="1"/>
    <col min="4" max="4" width="10.6640625" style="2" customWidth="1"/>
    <col min="5" max="5" width="10.6640625" customWidth="1"/>
    <col min="6" max="6" width="2.6640625" customWidth="1"/>
    <col min="7" max="7" width="6" hidden="1" customWidth="1"/>
    <col min="8" max="64" width="2.6640625" customWidth="1"/>
    <col min="65" max="65" width="3.33203125" customWidth="1"/>
    <col min="66" max="66" width="3.1640625" customWidth="1"/>
    <col min="67" max="67" width="3.08203125" customWidth="1"/>
    <col min="68" max="69" width="2.75" customWidth="1"/>
    <col min="70" max="70" width="3.08203125" customWidth="1"/>
    <col min="71" max="91" width="2.25" bestFit="1" customWidth="1"/>
    <col min="92" max="92" width="1.83203125" bestFit="1" customWidth="1"/>
    <col min="93" max="93" width="1.58203125" bestFit="1" customWidth="1"/>
    <col min="94" max="94" width="2" bestFit="1" customWidth="1"/>
    <col min="95" max="96" width="1.58203125" bestFit="1" customWidth="1"/>
    <col min="97" max="98" width="1.6640625" bestFit="1" customWidth="1"/>
  </cols>
  <sheetData>
    <row r="1" spans="1:98" ht="90" customHeight="1" x14ac:dyDescent="1.7">
      <c r="A1" s="7"/>
      <c r="B1" s="67" t="s">
        <v>12</v>
      </c>
      <c r="C1" s="11"/>
      <c r="D1" s="12"/>
      <c r="E1" s="13"/>
      <c r="G1" s="1"/>
      <c r="H1" s="77" t="s">
        <v>8</v>
      </c>
      <c r="I1" s="78"/>
      <c r="J1" s="78"/>
      <c r="K1" s="78"/>
      <c r="L1" s="78"/>
      <c r="M1" s="78"/>
      <c r="N1" s="78"/>
      <c r="O1" s="16"/>
      <c r="P1" s="76">
        <f ca="1">TODAY()+2</f>
        <v>45817</v>
      </c>
      <c r="Q1" s="75"/>
      <c r="R1" s="75"/>
      <c r="S1" s="75"/>
      <c r="T1" s="75"/>
      <c r="U1" s="75"/>
      <c r="V1" s="75"/>
      <c r="W1" s="75"/>
      <c r="X1" s="75"/>
      <c r="Y1" s="75"/>
    </row>
    <row r="2" spans="1:98" ht="30" customHeight="1" x14ac:dyDescent="0.7">
      <c r="B2" s="65"/>
      <c r="C2" s="66"/>
      <c r="D2" s="15"/>
      <c r="E2" s="14"/>
      <c r="H2" s="77" t="s">
        <v>9</v>
      </c>
      <c r="I2" s="78"/>
      <c r="J2" s="78"/>
      <c r="K2" s="78"/>
      <c r="L2" s="78"/>
      <c r="M2" s="78"/>
      <c r="N2" s="78"/>
      <c r="O2" s="16"/>
      <c r="P2" s="74">
        <v>1</v>
      </c>
      <c r="Q2" s="75"/>
      <c r="R2" s="75"/>
      <c r="S2" s="75"/>
      <c r="T2" s="75"/>
      <c r="U2" s="75"/>
      <c r="V2" s="75"/>
      <c r="W2" s="75"/>
      <c r="X2" s="75"/>
      <c r="Y2" s="75"/>
    </row>
    <row r="3" spans="1:98" s="18" customFormat="1" ht="30" customHeight="1" x14ac:dyDescent="0.3">
      <c r="A3" s="6"/>
      <c r="B3" s="17"/>
      <c r="D3" s="19"/>
    </row>
    <row r="4" spans="1:98" s="18" customFormat="1" ht="30" customHeight="1" x14ac:dyDescent="0.3">
      <c r="A4" s="7"/>
      <c r="B4" s="20"/>
      <c r="D4" s="21"/>
      <c r="H4" s="81">
        <f ca="1">H5</f>
        <v>45817</v>
      </c>
      <c r="I4" s="79"/>
      <c r="J4" s="79"/>
      <c r="K4" s="79"/>
      <c r="L4" s="79"/>
      <c r="M4" s="79"/>
      <c r="N4" s="79"/>
      <c r="O4" s="79">
        <f ca="1">O5</f>
        <v>45824</v>
      </c>
      <c r="P4" s="79"/>
      <c r="Q4" s="79"/>
      <c r="R4" s="79"/>
      <c r="S4" s="79"/>
      <c r="T4" s="79"/>
      <c r="U4" s="79"/>
      <c r="V4" s="79">
        <f ca="1">V5</f>
        <v>45831</v>
      </c>
      <c r="W4" s="79"/>
      <c r="X4" s="79"/>
      <c r="Y4" s="79"/>
      <c r="Z4" s="79"/>
      <c r="AA4" s="79"/>
      <c r="AB4" s="79"/>
      <c r="AC4" s="79">
        <f ca="1">AC5</f>
        <v>45838</v>
      </c>
      <c r="AD4" s="79"/>
      <c r="AE4" s="79"/>
      <c r="AF4" s="79"/>
      <c r="AG4" s="79"/>
      <c r="AH4" s="79"/>
      <c r="AI4" s="79"/>
      <c r="AJ4" s="79">
        <f ca="1">AJ5</f>
        <v>45845</v>
      </c>
      <c r="AK4" s="79"/>
      <c r="AL4" s="79"/>
      <c r="AM4" s="79"/>
      <c r="AN4" s="79"/>
      <c r="AO4" s="79"/>
      <c r="AP4" s="79"/>
      <c r="AQ4" s="79">
        <f ca="1">AQ5</f>
        <v>45852</v>
      </c>
      <c r="AR4" s="79"/>
      <c r="AS4" s="79"/>
      <c r="AT4" s="79"/>
      <c r="AU4" s="79"/>
      <c r="AV4" s="79"/>
      <c r="AW4" s="79"/>
      <c r="AX4" s="79">
        <f ca="1">AX5</f>
        <v>45859</v>
      </c>
      <c r="AY4" s="79"/>
      <c r="AZ4" s="79"/>
      <c r="BA4" s="79"/>
      <c r="BB4" s="79"/>
      <c r="BC4" s="79"/>
      <c r="BD4" s="79"/>
      <c r="BE4" s="79">
        <f ca="1">BE5</f>
        <v>45866</v>
      </c>
      <c r="BF4" s="79"/>
      <c r="BG4" s="79"/>
      <c r="BH4" s="79"/>
      <c r="BI4" s="79"/>
      <c r="BJ4" s="79"/>
      <c r="BK4" s="80"/>
      <c r="BL4" s="79">
        <f ca="1">BL5</f>
        <v>45873</v>
      </c>
      <c r="BM4" s="79"/>
      <c r="BN4" s="79"/>
      <c r="BO4" s="79"/>
      <c r="BP4" s="79"/>
      <c r="BQ4" s="79"/>
      <c r="BR4" s="80"/>
      <c r="BS4" s="79">
        <f ca="1">BS5</f>
        <v>45880</v>
      </c>
      <c r="BT4" s="79"/>
      <c r="BU4" s="79"/>
      <c r="BV4" s="79"/>
      <c r="BW4" s="79"/>
      <c r="BX4" s="79"/>
      <c r="BY4" s="80"/>
      <c r="BZ4" s="79">
        <f ca="1">BZ5</f>
        <v>45887</v>
      </c>
      <c r="CA4" s="79"/>
      <c r="CB4" s="79"/>
      <c r="CC4" s="79"/>
      <c r="CD4" s="79"/>
      <c r="CE4" s="79"/>
      <c r="CF4" s="80"/>
      <c r="CG4" s="79">
        <f ca="1">CG5</f>
        <v>45894</v>
      </c>
      <c r="CH4" s="79"/>
      <c r="CI4" s="79"/>
      <c r="CJ4" s="79"/>
      <c r="CK4" s="79"/>
      <c r="CL4" s="79"/>
      <c r="CM4" s="80"/>
      <c r="CN4" s="79">
        <f ca="1">CN5</f>
        <v>45901</v>
      </c>
      <c r="CO4" s="79"/>
      <c r="CP4" s="79"/>
      <c r="CQ4" s="79"/>
      <c r="CR4" s="79"/>
      <c r="CS4" s="79"/>
      <c r="CT4" s="80"/>
    </row>
    <row r="5" spans="1:98" s="18" customFormat="1" ht="15" customHeight="1" x14ac:dyDescent="0.3">
      <c r="A5" s="68"/>
      <c r="B5" s="69" t="s">
        <v>2</v>
      </c>
      <c r="C5" s="71" t="s">
        <v>10</v>
      </c>
      <c r="D5" s="73" t="s">
        <v>0</v>
      </c>
      <c r="E5" s="73" t="s">
        <v>1</v>
      </c>
      <c r="H5" s="22">
        <f ca="1">Project_Start-WEEKDAY(Project_Start,1)+2+7*(Display_Week-1)</f>
        <v>45817</v>
      </c>
      <c r="I5" s="22">
        <f ca="1">H5+1</f>
        <v>45818</v>
      </c>
      <c r="J5" s="22">
        <f t="shared" ref="J5:AW5" ca="1" si="0">I5+1</f>
        <v>45819</v>
      </c>
      <c r="K5" s="22">
        <f t="shared" ca="1" si="0"/>
        <v>45820</v>
      </c>
      <c r="L5" s="22">
        <f t="shared" ca="1" si="0"/>
        <v>45821</v>
      </c>
      <c r="M5" s="22">
        <f t="shared" ca="1" si="0"/>
        <v>45822</v>
      </c>
      <c r="N5" s="23">
        <f t="shared" ca="1" si="0"/>
        <v>45823</v>
      </c>
      <c r="O5" s="24">
        <f ca="1">N5+1</f>
        <v>45824</v>
      </c>
      <c r="P5" s="22">
        <f ca="1">O5+1</f>
        <v>45825</v>
      </c>
      <c r="Q5" s="22">
        <f t="shared" ca="1" si="0"/>
        <v>45826</v>
      </c>
      <c r="R5" s="22">
        <f t="shared" ca="1" si="0"/>
        <v>45827</v>
      </c>
      <c r="S5" s="22">
        <f t="shared" ca="1" si="0"/>
        <v>45828</v>
      </c>
      <c r="T5" s="22">
        <f t="shared" ca="1" si="0"/>
        <v>45829</v>
      </c>
      <c r="U5" s="23">
        <f t="shared" ca="1" si="0"/>
        <v>45830</v>
      </c>
      <c r="V5" s="24">
        <f ca="1">U5+1</f>
        <v>45831</v>
      </c>
      <c r="W5" s="22">
        <f ca="1">V5+1</f>
        <v>45832</v>
      </c>
      <c r="X5" s="22">
        <f t="shared" ca="1" si="0"/>
        <v>45833</v>
      </c>
      <c r="Y5" s="22">
        <f t="shared" ca="1" si="0"/>
        <v>45834</v>
      </c>
      <c r="Z5" s="22">
        <f t="shared" ca="1" si="0"/>
        <v>45835</v>
      </c>
      <c r="AA5" s="22">
        <f t="shared" ca="1" si="0"/>
        <v>45836</v>
      </c>
      <c r="AB5" s="23">
        <f t="shared" ca="1" si="0"/>
        <v>45837</v>
      </c>
      <c r="AC5" s="24">
        <f ca="1">AB5+1</f>
        <v>45838</v>
      </c>
      <c r="AD5" s="22">
        <f ca="1">AC5+1</f>
        <v>45839</v>
      </c>
      <c r="AE5" s="22">
        <f t="shared" ca="1" si="0"/>
        <v>45840</v>
      </c>
      <c r="AF5" s="22">
        <f t="shared" ca="1" si="0"/>
        <v>45841</v>
      </c>
      <c r="AG5" s="22">
        <f t="shared" ca="1" si="0"/>
        <v>45842</v>
      </c>
      <c r="AH5" s="22">
        <f t="shared" ca="1" si="0"/>
        <v>45843</v>
      </c>
      <c r="AI5" s="23">
        <f t="shared" ca="1" si="0"/>
        <v>45844</v>
      </c>
      <c r="AJ5" s="24">
        <f ca="1">AI5+1</f>
        <v>45845</v>
      </c>
      <c r="AK5" s="22">
        <f ca="1">AJ5+1</f>
        <v>45846</v>
      </c>
      <c r="AL5" s="22">
        <f t="shared" ca="1" si="0"/>
        <v>45847</v>
      </c>
      <c r="AM5" s="22">
        <f t="shared" ca="1" si="0"/>
        <v>45848</v>
      </c>
      <c r="AN5" s="22">
        <f t="shared" ca="1" si="0"/>
        <v>45849</v>
      </c>
      <c r="AO5" s="22">
        <f t="shared" ca="1" si="0"/>
        <v>45850</v>
      </c>
      <c r="AP5" s="23">
        <f t="shared" ca="1" si="0"/>
        <v>45851</v>
      </c>
      <c r="AQ5" s="24">
        <f ca="1">AP5+1</f>
        <v>45852</v>
      </c>
      <c r="AR5" s="22">
        <f ca="1">AQ5+1</f>
        <v>45853</v>
      </c>
      <c r="AS5" s="22">
        <f t="shared" ca="1" si="0"/>
        <v>45854</v>
      </c>
      <c r="AT5" s="22">
        <f t="shared" ca="1" si="0"/>
        <v>45855</v>
      </c>
      <c r="AU5" s="22">
        <f t="shared" ca="1" si="0"/>
        <v>45856</v>
      </c>
      <c r="AV5" s="22">
        <f t="shared" ca="1" si="0"/>
        <v>45857</v>
      </c>
      <c r="AW5" s="23">
        <f t="shared" ca="1" si="0"/>
        <v>45858</v>
      </c>
      <c r="AX5" s="24">
        <f ca="1">AW5+1</f>
        <v>45859</v>
      </c>
      <c r="AY5" s="22">
        <f ca="1">AX5+1</f>
        <v>45860</v>
      </c>
      <c r="AZ5" s="22">
        <f t="shared" ref="AZ5:BD5" ca="1" si="1">AY5+1</f>
        <v>45861</v>
      </c>
      <c r="BA5" s="22">
        <f t="shared" ca="1" si="1"/>
        <v>45862</v>
      </c>
      <c r="BB5" s="22">
        <f t="shared" ca="1" si="1"/>
        <v>45863</v>
      </c>
      <c r="BC5" s="22">
        <f t="shared" ca="1" si="1"/>
        <v>45864</v>
      </c>
      <c r="BD5" s="23">
        <f t="shared" ca="1" si="1"/>
        <v>45865</v>
      </c>
      <c r="BE5" s="24">
        <f ca="1">BD5+1</f>
        <v>45866</v>
      </c>
      <c r="BF5" s="22">
        <f ca="1">BE5+1</f>
        <v>45867</v>
      </c>
      <c r="BG5" s="22">
        <f t="shared" ref="BG5:BK5" ca="1" si="2">BF5+1</f>
        <v>45868</v>
      </c>
      <c r="BH5" s="22">
        <f t="shared" ca="1" si="2"/>
        <v>45869</v>
      </c>
      <c r="BI5" s="22">
        <f t="shared" ca="1" si="2"/>
        <v>45870</v>
      </c>
      <c r="BJ5" s="22">
        <f t="shared" ca="1" si="2"/>
        <v>45871</v>
      </c>
      <c r="BK5" s="22">
        <f t="shared" ca="1" si="2"/>
        <v>45872</v>
      </c>
      <c r="BL5" s="24">
        <f ca="1">BK5+1</f>
        <v>45873</v>
      </c>
      <c r="BM5" s="22">
        <f ca="1">BL5+1</f>
        <v>45874</v>
      </c>
      <c r="BN5" s="22">
        <f t="shared" ref="BN5" ca="1" si="3">BM5+1</f>
        <v>45875</v>
      </c>
      <c r="BO5" s="22">
        <f t="shared" ref="BO5" ca="1" si="4">BN5+1</f>
        <v>45876</v>
      </c>
      <c r="BP5" s="22">
        <f t="shared" ref="BP5" ca="1" si="5">BO5+1</f>
        <v>45877</v>
      </c>
      <c r="BQ5" s="22">
        <f t="shared" ref="BQ5" ca="1" si="6">BP5+1</f>
        <v>45878</v>
      </c>
      <c r="BR5" s="22">
        <f t="shared" ref="BR5" ca="1" si="7">BQ5+1</f>
        <v>45879</v>
      </c>
      <c r="BS5" s="24">
        <f ca="1">BR5+1</f>
        <v>45880</v>
      </c>
      <c r="BT5" s="22">
        <f ca="1">BS5+1</f>
        <v>45881</v>
      </c>
      <c r="BU5" s="22">
        <f t="shared" ref="BU5" ca="1" si="8">BT5+1</f>
        <v>45882</v>
      </c>
      <c r="BV5" s="22">
        <f t="shared" ref="BV5" ca="1" si="9">BU5+1</f>
        <v>45883</v>
      </c>
      <c r="BW5" s="22">
        <f t="shared" ref="BW5" ca="1" si="10">BV5+1</f>
        <v>45884</v>
      </c>
      <c r="BX5" s="22">
        <f t="shared" ref="BX5" ca="1" si="11">BW5+1</f>
        <v>45885</v>
      </c>
      <c r="BY5" s="22">
        <f t="shared" ref="BY5" ca="1" si="12">BX5+1</f>
        <v>45886</v>
      </c>
      <c r="BZ5" s="24">
        <f ca="1">BY5+1</f>
        <v>45887</v>
      </c>
      <c r="CA5" s="22">
        <f ca="1">BZ5+1</f>
        <v>45888</v>
      </c>
      <c r="CB5" s="22">
        <f t="shared" ref="CB5" ca="1" si="13">CA5+1</f>
        <v>45889</v>
      </c>
      <c r="CC5" s="22">
        <f t="shared" ref="CC5" ca="1" si="14">CB5+1</f>
        <v>45890</v>
      </c>
      <c r="CD5" s="22">
        <f t="shared" ref="CD5" ca="1" si="15">CC5+1</f>
        <v>45891</v>
      </c>
      <c r="CE5" s="22">
        <f t="shared" ref="CE5" ca="1" si="16">CD5+1</f>
        <v>45892</v>
      </c>
      <c r="CF5" s="22">
        <f t="shared" ref="CF5" ca="1" si="17">CE5+1</f>
        <v>45893</v>
      </c>
      <c r="CG5" s="24">
        <f ca="1">CF5+1</f>
        <v>45894</v>
      </c>
      <c r="CH5" s="22">
        <f ca="1">CG5+1</f>
        <v>45895</v>
      </c>
      <c r="CI5" s="22">
        <f t="shared" ref="CI5" ca="1" si="18">CH5+1</f>
        <v>45896</v>
      </c>
      <c r="CJ5" s="22">
        <f t="shared" ref="CJ5" ca="1" si="19">CI5+1</f>
        <v>45897</v>
      </c>
      <c r="CK5" s="22">
        <f t="shared" ref="CK5" ca="1" si="20">CJ5+1</f>
        <v>45898</v>
      </c>
      <c r="CL5" s="22">
        <f t="shared" ref="CL5" ca="1" si="21">CK5+1</f>
        <v>45899</v>
      </c>
      <c r="CM5" s="22">
        <f t="shared" ref="CM5" ca="1" si="22">CL5+1</f>
        <v>45900</v>
      </c>
      <c r="CN5" s="24">
        <f ca="1">CM5+1</f>
        <v>45901</v>
      </c>
      <c r="CO5" s="22">
        <f ca="1">CN5+1</f>
        <v>45902</v>
      </c>
      <c r="CP5" s="22">
        <f t="shared" ref="CP5" ca="1" si="23">CO5+1</f>
        <v>45903</v>
      </c>
      <c r="CQ5" s="22">
        <f t="shared" ref="CQ5" ca="1" si="24">CP5+1</f>
        <v>45904</v>
      </c>
      <c r="CR5" s="22">
        <f t="shared" ref="CR5" ca="1" si="25">CQ5+1</f>
        <v>45905</v>
      </c>
      <c r="CS5" s="22">
        <f t="shared" ref="CS5" ca="1" si="26">CR5+1</f>
        <v>45906</v>
      </c>
      <c r="CT5" s="22">
        <f t="shared" ref="CT5" ca="1" si="27">CS5+1</f>
        <v>45907</v>
      </c>
    </row>
    <row r="6" spans="1:98" s="18" customFormat="1" ht="15" customHeight="1" thickBot="1" x14ac:dyDescent="0.35">
      <c r="A6" s="68"/>
      <c r="B6" s="70"/>
      <c r="C6" s="72"/>
      <c r="D6" s="72"/>
      <c r="E6" s="72"/>
      <c r="H6" s="25" t="str">
        <f t="shared" ref="H6:AM6" ca="1" si="28">LEFT(TEXT(H5,"ddd"),1)</f>
        <v>M</v>
      </c>
      <c r="I6" s="26" t="str">
        <f t="shared" ca="1" si="28"/>
        <v>T</v>
      </c>
      <c r="J6" s="26" t="str">
        <f t="shared" ca="1" si="28"/>
        <v>W</v>
      </c>
      <c r="K6" s="26" t="str">
        <f t="shared" ca="1" si="28"/>
        <v>T</v>
      </c>
      <c r="L6" s="26" t="str">
        <f t="shared" ca="1" si="28"/>
        <v>F</v>
      </c>
      <c r="M6" s="26" t="str">
        <f t="shared" ca="1" si="28"/>
        <v>S</v>
      </c>
      <c r="N6" s="26" t="str">
        <f t="shared" ca="1" si="28"/>
        <v>S</v>
      </c>
      <c r="O6" s="26" t="str">
        <f t="shared" ca="1" si="28"/>
        <v>M</v>
      </c>
      <c r="P6" s="26" t="str">
        <f t="shared" ca="1" si="28"/>
        <v>T</v>
      </c>
      <c r="Q6" s="26" t="str">
        <f t="shared" ca="1" si="28"/>
        <v>W</v>
      </c>
      <c r="R6" s="26" t="str">
        <f t="shared" ca="1" si="28"/>
        <v>T</v>
      </c>
      <c r="S6" s="26" t="str">
        <f t="shared" ca="1" si="28"/>
        <v>F</v>
      </c>
      <c r="T6" s="26" t="str">
        <f t="shared" ca="1" si="28"/>
        <v>S</v>
      </c>
      <c r="U6" s="26" t="str">
        <f t="shared" ca="1" si="28"/>
        <v>S</v>
      </c>
      <c r="V6" s="26" t="str">
        <f t="shared" ca="1" si="28"/>
        <v>M</v>
      </c>
      <c r="W6" s="26" t="str">
        <f t="shared" ca="1" si="28"/>
        <v>T</v>
      </c>
      <c r="X6" s="26" t="str">
        <f t="shared" ca="1" si="28"/>
        <v>W</v>
      </c>
      <c r="Y6" s="26" t="str">
        <f t="shared" ca="1" si="28"/>
        <v>T</v>
      </c>
      <c r="Z6" s="26" t="str">
        <f t="shared" ca="1" si="28"/>
        <v>F</v>
      </c>
      <c r="AA6" s="26" t="str">
        <f t="shared" ca="1" si="28"/>
        <v>S</v>
      </c>
      <c r="AB6" s="26" t="str">
        <f t="shared" ca="1" si="28"/>
        <v>S</v>
      </c>
      <c r="AC6" s="26" t="str">
        <f t="shared" ca="1" si="28"/>
        <v>M</v>
      </c>
      <c r="AD6" s="26" t="str">
        <f t="shared" ca="1" si="28"/>
        <v>T</v>
      </c>
      <c r="AE6" s="26" t="str">
        <f t="shared" ca="1" si="28"/>
        <v>W</v>
      </c>
      <c r="AF6" s="26" t="str">
        <f t="shared" ca="1" si="28"/>
        <v>T</v>
      </c>
      <c r="AG6" s="26" t="str">
        <f t="shared" ca="1" si="28"/>
        <v>F</v>
      </c>
      <c r="AH6" s="26" t="str">
        <f t="shared" ca="1" si="28"/>
        <v>S</v>
      </c>
      <c r="AI6" s="26" t="str">
        <f t="shared" ca="1" si="28"/>
        <v>S</v>
      </c>
      <c r="AJ6" s="26" t="str">
        <f t="shared" ca="1" si="28"/>
        <v>M</v>
      </c>
      <c r="AK6" s="26" t="str">
        <f t="shared" ca="1" si="28"/>
        <v>T</v>
      </c>
      <c r="AL6" s="26" t="str">
        <f t="shared" ca="1" si="28"/>
        <v>W</v>
      </c>
      <c r="AM6" s="26" t="str">
        <f t="shared" ca="1" si="28"/>
        <v>T</v>
      </c>
      <c r="AN6" s="26" t="str">
        <f t="shared" ref="AN6:BK6" ca="1" si="29">LEFT(TEXT(AN5,"ddd"),1)</f>
        <v>F</v>
      </c>
      <c r="AO6" s="26" t="str">
        <f t="shared" ca="1" si="29"/>
        <v>S</v>
      </c>
      <c r="AP6" s="26" t="str">
        <f t="shared" ca="1" si="29"/>
        <v>S</v>
      </c>
      <c r="AQ6" s="26" t="str">
        <f t="shared" ca="1" si="29"/>
        <v>M</v>
      </c>
      <c r="AR6" s="26" t="str">
        <f t="shared" ca="1" si="29"/>
        <v>T</v>
      </c>
      <c r="AS6" s="26" t="str">
        <f t="shared" ca="1" si="29"/>
        <v>W</v>
      </c>
      <c r="AT6" s="26" t="str">
        <f t="shared" ca="1" si="29"/>
        <v>T</v>
      </c>
      <c r="AU6" s="26" t="str">
        <f t="shared" ca="1" si="29"/>
        <v>F</v>
      </c>
      <c r="AV6" s="26" t="str">
        <f t="shared" ca="1" si="29"/>
        <v>S</v>
      </c>
      <c r="AW6" s="26" t="str">
        <f t="shared" ca="1" si="29"/>
        <v>S</v>
      </c>
      <c r="AX6" s="26" t="str">
        <f t="shared" ca="1" si="29"/>
        <v>M</v>
      </c>
      <c r="AY6" s="26" t="str">
        <f t="shared" ca="1" si="29"/>
        <v>T</v>
      </c>
      <c r="AZ6" s="26" t="str">
        <f t="shared" ca="1" si="29"/>
        <v>W</v>
      </c>
      <c r="BA6" s="26" t="str">
        <f t="shared" ca="1" si="29"/>
        <v>T</v>
      </c>
      <c r="BB6" s="26" t="str">
        <f t="shared" ca="1" si="29"/>
        <v>F</v>
      </c>
      <c r="BC6" s="26" t="str">
        <f t="shared" ca="1" si="29"/>
        <v>S</v>
      </c>
      <c r="BD6" s="26" t="str">
        <f t="shared" ca="1" si="29"/>
        <v>S</v>
      </c>
      <c r="BE6" s="26" t="str">
        <f t="shared" ca="1" si="29"/>
        <v>M</v>
      </c>
      <c r="BF6" s="26" t="str">
        <f t="shared" ca="1" si="29"/>
        <v>T</v>
      </c>
      <c r="BG6" s="26" t="str">
        <f t="shared" ca="1" si="29"/>
        <v>W</v>
      </c>
      <c r="BH6" s="26" t="str">
        <f t="shared" ca="1" si="29"/>
        <v>T</v>
      </c>
      <c r="BI6" s="26" t="str">
        <f t="shared" ca="1" si="29"/>
        <v>F</v>
      </c>
      <c r="BJ6" s="26" t="str">
        <f t="shared" ca="1" si="29"/>
        <v>S</v>
      </c>
      <c r="BK6" s="27" t="str">
        <f t="shared" ca="1" si="29"/>
        <v>S</v>
      </c>
      <c r="BL6" s="26" t="str">
        <f t="shared" ref="BL6:BR6" ca="1" si="30">LEFT(TEXT(BL5,"ddd"),1)</f>
        <v>M</v>
      </c>
      <c r="BM6" s="26" t="str">
        <f t="shared" ca="1" si="30"/>
        <v>T</v>
      </c>
      <c r="BN6" s="26" t="str">
        <f t="shared" ca="1" si="30"/>
        <v>W</v>
      </c>
      <c r="BO6" s="26" t="str">
        <f t="shared" ca="1" si="30"/>
        <v>T</v>
      </c>
      <c r="BP6" s="26" t="str">
        <f t="shared" ca="1" si="30"/>
        <v>F</v>
      </c>
      <c r="BQ6" s="26" t="str">
        <f t="shared" ca="1" si="30"/>
        <v>S</v>
      </c>
      <c r="BR6" s="27" t="str">
        <f t="shared" ca="1" si="30"/>
        <v>S</v>
      </c>
      <c r="BS6" s="26" t="str">
        <f t="shared" ref="BS6:CT6" ca="1" si="31">LEFT(TEXT(BS5,"ddd"),1)</f>
        <v>M</v>
      </c>
      <c r="BT6" s="26" t="str">
        <f t="shared" ca="1" si="31"/>
        <v>T</v>
      </c>
      <c r="BU6" s="26" t="str">
        <f t="shared" ca="1" si="31"/>
        <v>W</v>
      </c>
      <c r="BV6" s="26" t="str">
        <f t="shared" ca="1" si="31"/>
        <v>T</v>
      </c>
      <c r="BW6" s="26" t="str">
        <f t="shared" ca="1" si="31"/>
        <v>F</v>
      </c>
      <c r="BX6" s="26" t="str">
        <f t="shared" ca="1" si="31"/>
        <v>S</v>
      </c>
      <c r="BY6" s="27" t="str">
        <f t="shared" ca="1" si="31"/>
        <v>S</v>
      </c>
      <c r="BZ6" s="26" t="str">
        <f t="shared" ca="1" si="31"/>
        <v>M</v>
      </c>
      <c r="CA6" s="26" t="str">
        <f t="shared" ca="1" si="31"/>
        <v>T</v>
      </c>
      <c r="CB6" s="26" t="str">
        <f t="shared" ca="1" si="31"/>
        <v>W</v>
      </c>
      <c r="CC6" s="26" t="str">
        <f t="shared" ca="1" si="31"/>
        <v>T</v>
      </c>
      <c r="CD6" s="26" t="str">
        <f t="shared" ca="1" si="31"/>
        <v>F</v>
      </c>
      <c r="CE6" s="26" t="str">
        <f t="shared" ca="1" si="31"/>
        <v>S</v>
      </c>
      <c r="CF6" s="27" t="str">
        <f t="shared" ca="1" si="31"/>
        <v>S</v>
      </c>
      <c r="CG6" s="26" t="str">
        <f t="shared" ca="1" si="31"/>
        <v>M</v>
      </c>
      <c r="CH6" s="26" t="str">
        <f t="shared" ca="1" si="31"/>
        <v>T</v>
      </c>
      <c r="CI6" s="26" t="str">
        <f t="shared" ca="1" si="31"/>
        <v>W</v>
      </c>
      <c r="CJ6" s="26" t="str">
        <f t="shared" ca="1" si="31"/>
        <v>T</v>
      </c>
      <c r="CK6" s="26" t="str">
        <f t="shared" ca="1" si="31"/>
        <v>F</v>
      </c>
      <c r="CL6" s="26" t="str">
        <f t="shared" ca="1" si="31"/>
        <v>S</v>
      </c>
      <c r="CM6" s="27" t="str">
        <f t="shared" ca="1" si="31"/>
        <v>S</v>
      </c>
      <c r="CN6" s="26" t="str">
        <f t="shared" ca="1" si="31"/>
        <v>M</v>
      </c>
      <c r="CO6" s="26" t="str">
        <f t="shared" ca="1" si="31"/>
        <v>T</v>
      </c>
      <c r="CP6" s="26" t="str">
        <f t="shared" ca="1" si="31"/>
        <v>W</v>
      </c>
      <c r="CQ6" s="26" t="str">
        <f t="shared" ca="1" si="31"/>
        <v>T</v>
      </c>
      <c r="CR6" s="26" t="str">
        <f t="shared" ca="1" si="31"/>
        <v>F</v>
      </c>
      <c r="CS6" s="26" t="str">
        <f t="shared" ca="1" si="31"/>
        <v>S</v>
      </c>
      <c r="CT6" s="27" t="str">
        <f t="shared" ca="1" si="31"/>
        <v>S</v>
      </c>
    </row>
    <row r="7" spans="1:98" s="18" customFormat="1" ht="30" hidden="1" customHeight="1" thickBot="1" x14ac:dyDescent="0.35">
      <c r="A7" s="6" t="s">
        <v>3</v>
      </c>
      <c r="B7" s="28"/>
      <c r="C7" s="29"/>
      <c r="D7" s="28"/>
      <c r="E7" s="28"/>
      <c r="G7" s="18" t="str">
        <f>IF(OR(ISBLANK(task_start),ISBLANK(task_end)),"",task_end-task_start+1)</f>
        <v/>
      </c>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row>
    <row r="8" spans="1:98" s="36" customFormat="1" ht="30" customHeight="1" thickBot="1" x14ac:dyDescent="0.35">
      <c r="A8" s="7"/>
      <c r="B8" s="31" t="s">
        <v>4</v>
      </c>
      <c r="C8" s="32"/>
      <c r="D8" s="33"/>
      <c r="E8" s="34"/>
      <c r="F8" s="10"/>
      <c r="G8" s="5" t="str">
        <f t="shared" ref="G8:G25" si="32">IF(OR(ISBLANK(task_start),ISBLANK(task_end)),"",task_end-task_start+1)</f>
        <v/>
      </c>
      <c r="H8" s="35"/>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row>
    <row r="9" spans="1:98" s="36" customFormat="1" ht="30" customHeight="1" thickBot="1" x14ac:dyDescent="0.35">
      <c r="A9" s="7"/>
      <c r="B9" s="82" t="s">
        <v>13</v>
      </c>
      <c r="C9" s="37" t="s">
        <v>15</v>
      </c>
      <c r="D9" s="38">
        <f ca="1">Project_Start</f>
        <v>45817</v>
      </c>
      <c r="E9" s="38">
        <f ca="1">D9+2</f>
        <v>45819</v>
      </c>
      <c r="F9" s="10"/>
      <c r="G9" s="5">
        <f t="shared" ca="1" si="32"/>
        <v>3</v>
      </c>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39"/>
      <c r="BV9" s="39"/>
      <c r="BW9" s="39"/>
      <c r="BX9" s="39"/>
      <c r="BY9" s="39"/>
      <c r="BZ9" s="39"/>
      <c r="CA9" s="39"/>
      <c r="CB9" s="39"/>
      <c r="CC9" s="39"/>
      <c r="CD9" s="39"/>
      <c r="CE9" s="39"/>
      <c r="CF9" s="39"/>
      <c r="CG9" s="39"/>
      <c r="CH9" s="39"/>
      <c r="CI9" s="39"/>
      <c r="CJ9" s="39"/>
      <c r="CK9" s="39"/>
      <c r="CL9" s="39"/>
      <c r="CM9" s="39"/>
      <c r="CN9" s="39"/>
      <c r="CO9" s="39"/>
      <c r="CP9" s="39"/>
      <c r="CQ9" s="39"/>
      <c r="CR9" s="39"/>
      <c r="CS9" s="39"/>
      <c r="CT9" s="39"/>
    </row>
    <row r="10" spans="1:98" s="36" customFormat="1" ht="30" customHeight="1" thickBot="1" x14ac:dyDescent="0.35">
      <c r="A10" s="7"/>
      <c r="B10" s="82" t="s">
        <v>5</v>
      </c>
      <c r="C10" s="37" t="s">
        <v>15</v>
      </c>
      <c r="D10" s="40">
        <f ca="1">D9</f>
        <v>45817</v>
      </c>
      <c r="E10" s="40">
        <f ca="1">D10+3</f>
        <v>45820</v>
      </c>
      <c r="F10" s="10"/>
      <c r="G10" s="5">
        <f t="shared" ca="1" si="32"/>
        <v>4</v>
      </c>
      <c r="H10" s="39"/>
      <c r="I10" s="39"/>
      <c r="J10" s="39"/>
      <c r="K10" s="39"/>
      <c r="L10" s="39"/>
      <c r="M10" s="39"/>
      <c r="N10" s="39"/>
      <c r="O10" s="39"/>
      <c r="P10" s="39"/>
      <c r="Q10" s="39"/>
      <c r="R10" s="39"/>
      <c r="S10" s="39"/>
      <c r="T10" s="41"/>
      <c r="U10" s="41"/>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row>
    <row r="11" spans="1:98" s="36" customFormat="1" ht="30" customHeight="1" thickBot="1" x14ac:dyDescent="0.35">
      <c r="A11" s="6"/>
      <c r="B11" s="82" t="s">
        <v>14</v>
      </c>
      <c r="C11" s="37" t="s">
        <v>16</v>
      </c>
      <c r="D11" s="40">
        <f ca="1">E10</f>
        <v>45820</v>
      </c>
      <c r="E11" s="40">
        <f ca="1">D11+1</f>
        <v>45821</v>
      </c>
      <c r="F11" s="10"/>
      <c r="G11" s="5">
        <f t="shared" ca="1" si="32"/>
        <v>2</v>
      </c>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row>
    <row r="12" spans="1:98" s="36" customFormat="1" ht="30" customHeight="1" thickBot="1" x14ac:dyDescent="0.35">
      <c r="A12" s="6"/>
      <c r="B12" s="82" t="s">
        <v>17</v>
      </c>
      <c r="C12" s="37" t="s">
        <v>15</v>
      </c>
      <c r="D12" s="40">
        <f ca="1">D10+2</f>
        <v>45819</v>
      </c>
      <c r="E12" s="40">
        <f ca="1">D12+2</f>
        <v>45821</v>
      </c>
      <c r="F12" s="10"/>
      <c r="G12" s="5">
        <f t="shared" ca="1" si="32"/>
        <v>3</v>
      </c>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row>
    <row r="13" spans="1:98" s="36" customFormat="1" ht="30" customHeight="1" thickBot="1" x14ac:dyDescent="0.35">
      <c r="A13" s="7"/>
      <c r="B13" s="42" t="s">
        <v>6</v>
      </c>
      <c r="C13" s="43"/>
      <c r="D13" s="44"/>
      <c r="E13" s="45"/>
      <c r="F13" s="10"/>
      <c r="G13" s="5" t="str">
        <f t="shared" si="32"/>
        <v/>
      </c>
    </row>
    <row r="14" spans="1:98" s="36" customFormat="1" ht="30" customHeight="1" thickBot="1" x14ac:dyDescent="0.35">
      <c r="A14" s="7"/>
      <c r="B14" s="83" t="s">
        <v>18</v>
      </c>
      <c r="C14" s="83" t="s">
        <v>22</v>
      </c>
      <c r="D14" s="46">
        <f ca="1">E12+3</f>
        <v>45824</v>
      </c>
      <c r="E14" s="46">
        <f ca="1">D14+4</f>
        <v>45828</v>
      </c>
      <c r="F14" s="10"/>
      <c r="G14" s="5">
        <f t="shared" ca="1" si="32"/>
        <v>5</v>
      </c>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row>
    <row r="15" spans="1:98" s="36" customFormat="1" ht="30" customHeight="1" thickBot="1" x14ac:dyDescent="0.35">
      <c r="A15" s="6"/>
      <c r="B15" s="83" t="s">
        <v>19</v>
      </c>
      <c r="C15" s="83" t="s">
        <v>21</v>
      </c>
      <c r="D15" s="46">
        <f ca="1">E14</f>
        <v>45828</v>
      </c>
      <c r="E15" s="46">
        <f ca="1">D15+14</f>
        <v>45842</v>
      </c>
      <c r="F15" s="10"/>
      <c r="G15" s="5">
        <f t="shared" ca="1" si="32"/>
        <v>15</v>
      </c>
      <c r="H15" s="39"/>
      <c r="I15" s="39"/>
      <c r="J15" s="39"/>
      <c r="K15" s="39"/>
      <c r="L15" s="39"/>
      <c r="M15" s="39"/>
      <c r="N15" s="39"/>
      <c r="O15" s="39"/>
      <c r="P15" s="39"/>
      <c r="Q15" s="39"/>
      <c r="R15" s="39"/>
      <c r="S15" s="39"/>
      <c r="T15" s="41"/>
      <c r="U15" s="41"/>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row>
    <row r="16" spans="1:98" s="36" customFormat="1" ht="30" customHeight="1" thickBot="1" x14ac:dyDescent="0.35">
      <c r="A16" s="6"/>
      <c r="B16" s="47" t="s">
        <v>7</v>
      </c>
      <c r="C16" s="48"/>
      <c r="D16" s="49"/>
      <c r="E16" s="50"/>
      <c r="F16" s="10"/>
      <c r="G16" s="5" t="str">
        <f t="shared" si="32"/>
        <v/>
      </c>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row>
    <row r="17" spans="1:98" s="36" customFormat="1" ht="30" customHeight="1" thickBot="1" x14ac:dyDescent="0.35">
      <c r="A17" s="6"/>
      <c r="B17" s="84" t="s">
        <v>20</v>
      </c>
      <c r="C17" s="52" t="s">
        <v>21</v>
      </c>
      <c r="D17" s="53">
        <f ca="1">E15+3</f>
        <v>45845</v>
      </c>
      <c r="E17" s="53">
        <f ca="1">D17+11</f>
        <v>45856</v>
      </c>
      <c r="F17" s="10"/>
      <c r="G17" s="5">
        <f t="shared" ca="1" si="32"/>
        <v>12</v>
      </c>
      <c r="H17" s="39"/>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row>
    <row r="18" spans="1:98" s="36" customFormat="1" ht="30" customHeight="1" thickBot="1" x14ac:dyDescent="0.35">
      <c r="A18" s="6"/>
      <c r="B18" s="84" t="s">
        <v>23</v>
      </c>
      <c r="C18" s="52" t="s">
        <v>24</v>
      </c>
      <c r="D18" s="53">
        <f ca="1">D17+7</f>
        <v>45852</v>
      </c>
      <c r="E18" s="53">
        <f ca="1">D18+18</f>
        <v>45870</v>
      </c>
      <c r="F18" s="10"/>
      <c r="G18" s="5">
        <f t="shared" ca="1" si="32"/>
        <v>19</v>
      </c>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row>
    <row r="19" spans="1:98" s="36" customFormat="1" ht="30" customHeight="1" thickBot="1" x14ac:dyDescent="0.35">
      <c r="A19" s="6"/>
      <c r="B19" s="54" t="s">
        <v>11</v>
      </c>
      <c r="C19" s="55"/>
      <c r="D19" s="56"/>
      <c r="E19" s="57"/>
      <c r="F19" s="10"/>
      <c r="G19" s="5" t="str">
        <f t="shared" si="32"/>
        <v/>
      </c>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row>
    <row r="20" spans="1:98" s="36" customFormat="1" ht="30" customHeight="1" thickBot="1" x14ac:dyDescent="0.35">
      <c r="A20" s="6"/>
      <c r="B20" s="59" t="s">
        <v>25</v>
      </c>
      <c r="C20" s="60" t="s">
        <v>24</v>
      </c>
      <c r="D20" s="61">
        <f ca="1">E18+3</f>
        <v>45873</v>
      </c>
      <c r="E20" s="61">
        <f ca="1">D20+12</f>
        <v>45885</v>
      </c>
      <c r="F20" s="10"/>
      <c r="G20" s="5">
        <f t="shared" ca="1" si="32"/>
        <v>13</v>
      </c>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row>
    <row r="21" spans="1:98" s="36" customFormat="1" ht="30" customHeight="1" thickBot="1" x14ac:dyDescent="0.35">
      <c r="A21" s="6"/>
      <c r="B21" s="59" t="s">
        <v>26</v>
      </c>
      <c r="C21" s="60" t="s">
        <v>15</v>
      </c>
      <c r="D21" s="61">
        <f ca="1">E20</f>
        <v>45885</v>
      </c>
      <c r="E21" s="61">
        <f ca="1">D21+4</f>
        <v>45889</v>
      </c>
      <c r="F21" s="10"/>
      <c r="G21" s="5">
        <f t="shared" ca="1" si="32"/>
        <v>5</v>
      </c>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row>
    <row r="22" spans="1:98" s="36" customFormat="1" ht="30" customHeight="1" thickBot="1" x14ac:dyDescent="0.35">
      <c r="A22" s="6"/>
      <c r="B22" s="85" t="s">
        <v>27</v>
      </c>
      <c r="C22" s="89"/>
      <c r="D22" s="90"/>
      <c r="E22" s="91"/>
      <c r="F22" s="10"/>
      <c r="G22" s="5"/>
      <c r="H22" s="39"/>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row>
    <row r="23" spans="1:98" s="36" customFormat="1" ht="30" customHeight="1" thickBot="1" x14ac:dyDescent="0.35">
      <c r="A23" s="6"/>
      <c r="B23" s="87" t="s">
        <v>28</v>
      </c>
      <c r="C23" s="86" t="s">
        <v>24</v>
      </c>
      <c r="D23" s="92">
        <f ca="1">E21+1</f>
        <v>45890</v>
      </c>
      <c r="E23" s="92">
        <f ca="1">D23+16</f>
        <v>45906</v>
      </c>
      <c r="F23" s="10"/>
      <c r="G23" s="5"/>
      <c r="H23" s="39"/>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c r="CT23" s="39"/>
    </row>
    <row r="24" spans="1:98" s="36" customFormat="1" ht="30" customHeight="1" thickBot="1" x14ac:dyDescent="0.35">
      <c r="A24" s="6"/>
      <c r="B24" s="87" t="s">
        <v>29</v>
      </c>
      <c r="C24" s="86" t="s">
        <v>24</v>
      </c>
      <c r="D24" s="88">
        <f ca="1">E23</f>
        <v>45906</v>
      </c>
      <c r="E24" s="88" t="s">
        <v>30</v>
      </c>
      <c r="F24" s="10"/>
      <c r="G24" s="5"/>
      <c r="H24" s="39"/>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9"/>
      <c r="BT24" s="39"/>
      <c r="BU24" s="39"/>
      <c r="BV24" s="39"/>
      <c r="BW24" s="39"/>
      <c r="BX24" s="39"/>
      <c r="BY24" s="39"/>
      <c r="BZ24" s="39"/>
      <c r="CA24" s="39"/>
      <c r="CB24" s="39"/>
      <c r="CC24" s="39"/>
      <c r="CD24" s="39"/>
      <c r="CE24" s="39"/>
      <c r="CF24" s="39"/>
      <c r="CG24" s="39"/>
      <c r="CH24" s="39"/>
      <c r="CI24" s="39"/>
      <c r="CJ24" s="39"/>
      <c r="CK24" s="39"/>
      <c r="CL24" s="39"/>
      <c r="CM24" s="39"/>
      <c r="CN24" s="39"/>
      <c r="CO24" s="39"/>
      <c r="CP24" s="39"/>
      <c r="CQ24" s="39"/>
      <c r="CR24" s="39"/>
      <c r="CS24" s="39"/>
      <c r="CT24" s="39"/>
    </row>
    <row r="25" spans="1:98" s="36" customFormat="1" ht="30" customHeight="1" thickBot="1" x14ac:dyDescent="0.35">
      <c r="A25" s="6"/>
      <c r="B25" s="62"/>
      <c r="C25" s="63"/>
      <c r="D25" s="64"/>
      <c r="E25" s="64"/>
      <c r="F25" s="10"/>
      <c r="G25" s="5" t="str">
        <f t="shared" si="32"/>
        <v/>
      </c>
      <c r="H25" s="39"/>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9"/>
      <c r="BT25" s="39"/>
      <c r="BU25" s="39"/>
      <c r="BV25" s="39"/>
      <c r="BW25" s="39"/>
      <c r="BX25" s="39"/>
      <c r="BY25" s="39"/>
      <c r="BZ25" s="39"/>
      <c r="CA25" s="39"/>
      <c r="CB25" s="39"/>
      <c r="CC25" s="39"/>
      <c r="CD25" s="39"/>
      <c r="CE25" s="39"/>
      <c r="CF25" s="39"/>
      <c r="CG25" s="39"/>
      <c r="CH25" s="39"/>
      <c r="CI25" s="39"/>
      <c r="CJ25" s="39"/>
      <c r="CK25" s="39"/>
      <c r="CL25" s="39"/>
      <c r="CM25" s="39"/>
      <c r="CN25" s="39"/>
      <c r="CO25" s="39"/>
      <c r="CP25" s="39"/>
      <c r="CQ25" s="39"/>
      <c r="CR25" s="39"/>
      <c r="CS25" s="39"/>
      <c r="CT25" s="39"/>
    </row>
    <row r="26" spans="1:98" ht="30" customHeight="1" x14ac:dyDescent="0.3">
      <c r="F26" s="3"/>
    </row>
    <row r="27" spans="1:98" ht="30" customHeight="1" x14ac:dyDescent="0.3">
      <c r="C27" s="9"/>
      <c r="E27" s="8"/>
    </row>
    <row r="28" spans="1:98" ht="30" customHeight="1" x14ac:dyDescent="0.3">
      <c r="C28" s="4"/>
    </row>
  </sheetData>
  <mergeCells count="22">
    <mergeCell ref="BL4:BR4"/>
    <mergeCell ref="BS4:BY4"/>
    <mergeCell ref="BZ4:CF4"/>
    <mergeCell ref="CG4:CM4"/>
    <mergeCell ref="CN4:CT4"/>
    <mergeCell ref="BE4:BK4"/>
    <mergeCell ref="H4:N4"/>
    <mergeCell ref="O4:U4"/>
    <mergeCell ref="V4:AB4"/>
    <mergeCell ref="AC4:AI4"/>
    <mergeCell ref="AJ4:AP4"/>
    <mergeCell ref="AQ4:AW4"/>
    <mergeCell ref="AX4:BD4"/>
    <mergeCell ref="E5:E6"/>
    <mergeCell ref="P2:Y2"/>
    <mergeCell ref="P1:Y1"/>
    <mergeCell ref="H1:N1"/>
    <mergeCell ref="H2:N2"/>
    <mergeCell ref="A5:A6"/>
    <mergeCell ref="B5:B6"/>
    <mergeCell ref="C5:C6"/>
    <mergeCell ref="D5:D6"/>
  </mergeCells>
  <conditionalFormatting sqref="H4:BK25">
    <cfRule type="expression" dxfId="88" priority="87">
      <formula>AND(TODAY()&gt;=H$5, TODAY()&lt;I$5)</formula>
    </cfRule>
  </conditionalFormatting>
  <conditionalFormatting sqref="H9:BK12">
    <cfRule type="expression" dxfId="87" priority="92">
      <formula>AND(task_start&lt;=H$5,ROUNDDOWN((task_end-task_start+1)*task_progress,0)+task_start-1&gt;=H$5)</formula>
    </cfRule>
    <cfRule type="expression" dxfId="86" priority="93" stopIfTrue="1">
      <formula>AND(task_end&gt;=H$5,task_start&lt;I$5)</formula>
    </cfRule>
  </conditionalFormatting>
  <conditionalFormatting sqref="H14:BK15">
    <cfRule type="expression" dxfId="85" priority="90">
      <formula>AND(task_start&lt;=H$5,ROUNDDOWN((task_end-task_start+1)*task_progress,0)+task_start-1&gt;=H$5)</formula>
    </cfRule>
    <cfRule type="expression" dxfId="84" priority="91" stopIfTrue="1">
      <formula>AND(task_end&gt;=H$5,task_start&lt;I$5)</formula>
    </cfRule>
  </conditionalFormatting>
  <conditionalFormatting sqref="H17:BK18">
    <cfRule type="expression" dxfId="83" priority="88">
      <formula>AND(task_start&lt;=H$5,ROUNDDOWN((task_end-task_start+1)*task_progress,0)+task_start-1&gt;=H$5)</formula>
    </cfRule>
    <cfRule type="expression" dxfId="82" priority="89" stopIfTrue="1">
      <formula>AND(task_end&gt;=H$5,task_start&lt;I$5)</formula>
    </cfRule>
  </conditionalFormatting>
  <conditionalFormatting sqref="H20:BK25">
    <cfRule type="expression" dxfId="81" priority="122">
      <formula>AND(task_start&lt;=H$5,ROUNDDOWN((task_end-task_start+1)*task_progress,0)+task_start-1&gt;=H$5)</formula>
    </cfRule>
    <cfRule type="expression" dxfId="80" priority="123" stopIfTrue="1">
      <formula>AND(task_end&gt;=H$5,task_start&lt;I$5)</formula>
    </cfRule>
  </conditionalFormatting>
  <conditionalFormatting sqref="BL4:BR6">
    <cfRule type="expression" dxfId="79" priority="86">
      <formula>AND(TODAY()&gt;=BL$5, TODAY()&lt;BM$5)</formula>
    </cfRule>
  </conditionalFormatting>
  <conditionalFormatting sqref="BL9:BR10">
    <cfRule type="expression" dxfId="78" priority="83">
      <formula>AND(TODAY()&gt;=BL$5, TODAY()&lt;BM$5)</formula>
    </cfRule>
  </conditionalFormatting>
  <conditionalFormatting sqref="BL9:BR10">
    <cfRule type="expression" dxfId="77" priority="84">
      <formula>AND(task_start&lt;=BL$5,ROUNDDOWN((task_end-task_start+1)*task_progress,0)+task_start-1&gt;=BL$5)</formula>
    </cfRule>
    <cfRule type="expression" dxfId="76" priority="85" stopIfTrue="1">
      <formula>AND(task_end&gt;=BL$5,task_start&lt;BM$5)</formula>
    </cfRule>
  </conditionalFormatting>
  <conditionalFormatting sqref="BL11:BR12">
    <cfRule type="expression" dxfId="75" priority="80">
      <formula>AND(TODAY()&gt;=BL$5, TODAY()&lt;BM$5)</formula>
    </cfRule>
  </conditionalFormatting>
  <conditionalFormatting sqref="BL11:BR12">
    <cfRule type="expression" dxfId="74" priority="81">
      <formula>AND(task_start&lt;=BL$5,ROUNDDOWN((task_end-task_start+1)*task_progress,0)+task_start-1&gt;=BL$5)</formula>
    </cfRule>
    <cfRule type="expression" dxfId="73" priority="82" stopIfTrue="1">
      <formula>AND(task_end&gt;=BL$5,task_start&lt;BM$5)</formula>
    </cfRule>
  </conditionalFormatting>
  <conditionalFormatting sqref="BL14:BR15">
    <cfRule type="expression" dxfId="72" priority="77">
      <formula>AND(TODAY()&gt;=BL$5, TODAY()&lt;BM$5)</formula>
    </cfRule>
  </conditionalFormatting>
  <conditionalFormatting sqref="BL14:BR15">
    <cfRule type="expression" dxfId="71" priority="78">
      <formula>AND(task_start&lt;=BL$5,ROUNDDOWN((task_end-task_start+1)*task_progress,0)+task_start-1&gt;=BL$5)</formula>
    </cfRule>
    <cfRule type="expression" dxfId="70" priority="79" stopIfTrue="1">
      <formula>AND(task_end&gt;=BL$5,task_start&lt;BM$5)</formula>
    </cfRule>
  </conditionalFormatting>
  <conditionalFormatting sqref="BL17:BR18">
    <cfRule type="expression" dxfId="69" priority="74">
      <formula>AND(TODAY()&gt;=BL$5, TODAY()&lt;BM$5)</formula>
    </cfRule>
  </conditionalFormatting>
  <conditionalFormatting sqref="BL17:BR18">
    <cfRule type="expression" dxfId="68" priority="75">
      <formula>AND(task_start&lt;=BL$5,ROUNDDOWN((task_end-task_start+1)*task_progress,0)+task_start-1&gt;=BL$5)</formula>
    </cfRule>
    <cfRule type="expression" dxfId="67" priority="76" stopIfTrue="1">
      <formula>AND(task_end&gt;=BL$5,task_start&lt;BM$5)</formula>
    </cfRule>
  </conditionalFormatting>
  <conditionalFormatting sqref="BL20:BR25">
    <cfRule type="expression" dxfId="66" priority="71">
      <formula>AND(TODAY()&gt;=BL$5, TODAY()&lt;BM$5)</formula>
    </cfRule>
  </conditionalFormatting>
  <conditionalFormatting sqref="BL20:BR25">
    <cfRule type="expression" dxfId="65" priority="72">
      <formula>AND(task_start&lt;=BL$5,ROUNDDOWN((task_end-task_start+1)*task_progress,0)+task_start-1&gt;=BL$5)</formula>
    </cfRule>
    <cfRule type="expression" dxfId="64" priority="73" stopIfTrue="1">
      <formula>AND(task_end&gt;=BL$5,task_start&lt;BM$5)</formula>
    </cfRule>
  </conditionalFormatting>
  <conditionalFormatting sqref="BS4:BY6">
    <cfRule type="expression" dxfId="63" priority="64">
      <formula>AND(TODAY()&gt;=BS$5, TODAY()&lt;BT$5)</formula>
    </cfRule>
  </conditionalFormatting>
  <conditionalFormatting sqref="BZ4:CF6">
    <cfRule type="expression" dxfId="62" priority="63">
      <formula>AND(TODAY()&gt;=BZ$5, TODAY()&lt;CA$5)</formula>
    </cfRule>
  </conditionalFormatting>
  <conditionalFormatting sqref="CG4:CM6">
    <cfRule type="expression" dxfId="61" priority="62">
      <formula>AND(TODAY()&gt;=CG$5, TODAY()&lt;CH$5)</formula>
    </cfRule>
  </conditionalFormatting>
  <conditionalFormatting sqref="CN4:CT6">
    <cfRule type="expression" dxfId="60" priority="61">
      <formula>AND(TODAY()&gt;=CN$5, TODAY()&lt;CO$5)</formula>
    </cfRule>
  </conditionalFormatting>
  <conditionalFormatting sqref="BS9:BY10">
    <cfRule type="expression" dxfId="59" priority="58">
      <formula>AND(TODAY()&gt;=BS$5, TODAY()&lt;BT$5)</formula>
    </cfRule>
  </conditionalFormatting>
  <conditionalFormatting sqref="BS9:BY10">
    <cfRule type="expression" dxfId="58" priority="59">
      <formula>AND(task_start&lt;=BS$5,ROUNDDOWN((task_end-task_start+1)*task_progress,0)+task_start-1&gt;=BS$5)</formula>
    </cfRule>
    <cfRule type="expression" dxfId="57" priority="60" stopIfTrue="1">
      <formula>AND(task_end&gt;=BS$5,task_start&lt;BT$5)</formula>
    </cfRule>
  </conditionalFormatting>
  <conditionalFormatting sqref="BS11:BY12">
    <cfRule type="expression" dxfId="56" priority="55">
      <formula>AND(TODAY()&gt;=BS$5, TODAY()&lt;BT$5)</formula>
    </cfRule>
  </conditionalFormatting>
  <conditionalFormatting sqref="BS11:BY12">
    <cfRule type="expression" dxfId="55" priority="56">
      <formula>AND(task_start&lt;=BS$5,ROUNDDOWN((task_end-task_start+1)*task_progress,0)+task_start-1&gt;=BS$5)</formula>
    </cfRule>
    <cfRule type="expression" dxfId="54" priority="57" stopIfTrue="1">
      <formula>AND(task_end&gt;=BS$5,task_start&lt;BT$5)</formula>
    </cfRule>
  </conditionalFormatting>
  <conditionalFormatting sqref="BS14:BY15">
    <cfRule type="expression" dxfId="53" priority="52">
      <formula>AND(TODAY()&gt;=BS$5, TODAY()&lt;BT$5)</formula>
    </cfRule>
  </conditionalFormatting>
  <conditionalFormatting sqref="BS14:BY15">
    <cfRule type="expression" dxfId="52" priority="53">
      <formula>AND(task_start&lt;=BS$5,ROUNDDOWN((task_end-task_start+1)*task_progress,0)+task_start-1&gt;=BS$5)</formula>
    </cfRule>
    <cfRule type="expression" dxfId="51" priority="54" stopIfTrue="1">
      <formula>AND(task_end&gt;=BS$5,task_start&lt;BT$5)</formula>
    </cfRule>
  </conditionalFormatting>
  <conditionalFormatting sqref="BS17:BY18">
    <cfRule type="expression" dxfId="50" priority="49">
      <formula>AND(TODAY()&gt;=BS$5, TODAY()&lt;BT$5)</formula>
    </cfRule>
  </conditionalFormatting>
  <conditionalFormatting sqref="BS17:BY18">
    <cfRule type="expression" dxfId="49" priority="50">
      <formula>AND(task_start&lt;=BS$5,ROUNDDOWN((task_end-task_start+1)*task_progress,0)+task_start-1&gt;=BS$5)</formula>
    </cfRule>
    <cfRule type="expression" dxfId="48" priority="51" stopIfTrue="1">
      <formula>AND(task_end&gt;=BS$5,task_start&lt;BT$5)</formula>
    </cfRule>
  </conditionalFormatting>
  <conditionalFormatting sqref="BS20:BY25">
    <cfRule type="expression" dxfId="47" priority="46">
      <formula>AND(TODAY()&gt;=BS$5, TODAY()&lt;BT$5)</formula>
    </cfRule>
  </conditionalFormatting>
  <conditionalFormatting sqref="BS20:BY25">
    <cfRule type="expression" dxfId="46" priority="47">
      <formula>AND(task_start&lt;=BS$5,ROUNDDOWN((task_end-task_start+1)*task_progress,0)+task_start-1&gt;=BS$5)</formula>
    </cfRule>
    <cfRule type="expression" dxfId="45" priority="48" stopIfTrue="1">
      <formula>AND(task_end&gt;=BS$5,task_start&lt;BT$5)</formula>
    </cfRule>
  </conditionalFormatting>
  <conditionalFormatting sqref="BZ9:CF10">
    <cfRule type="expression" dxfId="44" priority="43">
      <formula>AND(TODAY()&gt;=BZ$5, TODAY()&lt;CA$5)</formula>
    </cfRule>
  </conditionalFormatting>
  <conditionalFormatting sqref="BZ9:CF10">
    <cfRule type="expression" dxfId="43" priority="44">
      <formula>AND(task_start&lt;=BZ$5,ROUNDDOWN((task_end-task_start+1)*task_progress,0)+task_start-1&gt;=BZ$5)</formula>
    </cfRule>
    <cfRule type="expression" dxfId="42" priority="45" stopIfTrue="1">
      <formula>AND(task_end&gt;=BZ$5,task_start&lt;CA$5)</formula>
    </cfRule>
  </conditionalFormatting>
  <conditionalFormatting sqref="BZ11:CF12">
    <cfRule type="expression" dxfId="41" priority="40">
      <formula>AND(TODAY()&gt;=BZ$5, TODAY()&lt;CA$5)</formula>
    </cfRule>
  </conditionalFormatting>
  <conditionalFormatting sqref="BZ11:CF12">
    <cfRule type="expression" dxfId="40" priority="41">
      <formula>AND(task_start&lt;=BZ$5,ROUNDDOWN((task_end-task_start+1)*task_progress,0)+task_start-1&gt;=BZ$5)</formula>
    </cfRule>
    <cfRule type="expression" dxfId="39" priority="42" stopIfTrue="1">
      <formula>AND(task_end&gt;=BZ$5,task_start&lt;CA$5)</formula>
    </cfRule>
  </conditionalFormatting>
  <conditionalFormatting sqref="BZ14:CF15">
    <cfRule type="expression" dxfId="38" priority="37">
      <formula>AND(TODAY()&gt;=BZ$5, TODAY()&lt;CA$5)</formula>
    </cfRule>
  </conditionalFormatting>
  <conditionalFormatting sqref="BZ14:CF15">
    <cfRule type="expression" dxfId="37" priority="38">
      <formula>AND(task_start&lt;=BZ$5,ROUNDDOWN((task_end-task_start+1)*task_progress,0)+task_start-1&gt;=BZ$5)</formula>
    </cfRule>
    <cfRule type="expression" dxfId="36" priority="39" stopIfTrue="1">
      <formula>AND(task_end&gt;=BZ$5,task_start&lt;CA$5)</formula>
    </cfRule>
  </conditionalFormatting>
  <conditionalFormatting sqref="BZ17:CF18">
    <cfRule type="expression" dxfId="35" priority="34">
      <formula>AND(TODAY()&gt;=BZ$5, TODAY()&lt;CA$5)</formula>
    </cfRule>
  </conditionalFormatting>
  <conditionalFormatting sqref="BZ17:CF18">
    <cfRule type="expression" dxfId="34" priority="35">
      <formula>AND(task_start&lt;=BZ$5,ROUNDDOWN((task_end-task_start+1)*task_progress,0)+task_start-1&gt;=BZ$5)</formula>
    </cfRule>
    <cfRule type="expression" dxfId="33" priority="36" stopIfTrue="1">
      <formula>AND(task_end&gt;=BZ$5,task_start&lt;CA$5)</formula>
    </cfRule>
  </conditionalFormatting>
  <conditionalFormatting sqref="BZ20:CF25">
    <cfRule type="expression" dxfId="32" priority="31">
      <formula>AND(TODAY()&gt;=BZ$5, TODAY()&lt;CA$5)</formula>
    </cfRule>
  </conditionalFormatting>
  <conditionalFormatting sqref="BZ20:CF25">
    <cfRule type="expression" dxfId="31" priority="32">
      <formula>AND(task_start&lt;=BZ$5,ROUNDDOWN((task_end-task_start+1)*task_progress,0)+task_start-1&gt;=BZ$5)</formula>
    </cfRule>
    <cfRule type="expression" dxfId="30" priority="33" stopIfTrue="1">
      <formula>AND(task_end&gt;=BZ$5,task_start&lt;CA$5)</formula>
    </cfRule>
  </conditionalFormatting>
  <conditionalFormatting sqref="CG9:CM10">
    <cfRule type="expression" dxfId="29" priority="28">
      <formula>AND(TODAY()&gt;=CG$5, TODAY()&lt;CH$5)</formula>
    </cfRule>
  </conditionalFormatting>
  <conditionalFormatting sqref="CG9:CM10">
    <cfRule type="expression" dxfId="28" priority="29">
      <formula>AND(task_start&lt;=CG$5,ROUNDDOWN((task_end-task_start+1)*task_progress,0)+task_start-1&gt;=CG$5)</formula>
    </cfRule>
    <cfRule type="expression" dxfId="27" priority="30" stopIfTrue="1">
      <formula>AND(task_end&gt;=CG$5,task_start&lt;CH$5)</formula>
    </cfRule>
  </conditionalFormatting>
  <conditionalFormatting sqref="CG11:CM12">
    <cfRule type="expression" dxfId="26" priority="25">
      <formula>AND(TODAY()&gt;=CG$5, TODAY()&lt;CH$5)</formula>
    </cfRule>
  </conditionalFormatting>
  <conditionalFormatting sqref="CG11:CM12">
    <cfRule type="expression" dxfId="25" priority="26">
      <formula>AND(task_start&lt;=CG$5,ROUNDDOWN((task_end-task_start+1)*task_progress,0)+task_start-1&gt;=CG$5)</formula>
    </cfRule>
    <cfRule type="expression" dxfId="24" priority="27" stopIfTrue="1">
      <formula>AND(task_end&gt;=CG$5,task_start&lt;CH$5)</formula>
    </cfRule>
  </conditionalFormatting>
  <conditionalFormatting sqref="CG14:CM15">
    <cfRule type="expression" dxfId="23" priority="22">
      <formula>AND(TODAY()&gt;=CG$5, TODAY()&lt;CH$5)</formula>
    </cfRule>
  </conditionalFormatting>
  <conditionalFormatting sqref="CG14:CM15">
    <cfRule type="expression" dxfId="22" priority="23">
      <formula>AND(task_start&lt;=CG$5,ROUNDDOWN((task_end-task_start+1)*task_progress,0)+task_start-1&gt;=CG$5)</formula>
    </cfRule>
    <cfRule type="expression" dxfId="21" priority="24" stopIfTrue="1">
      <formula>AND(task_end&gt;=CG$5,task_start&lt;CH$5)</formula>
    </cfRule>
  </conditionalFormatting>
  <conditionalFormatting sqref="CG17:CM18">
    <cfRule type="expression" dxfId="20" priority="19">
      <formula>AND(TODAY()&gt;=CG$5, TODAY()&lt;CH$5)</formula>
    </cfRule>
  </conditionalFormatting>
  <conditionalFormatting sqref="CG17:CM18">
    <cfRule type="expression" dxfId="19" priority="20">
      <formula>AND(task_start&lt;=CG$5,ROUNDDOWN((task_end-task_start+1)*task_progress,0)+task_start-1&gt;=CG$5)</formula>
    </cfRule>
    <cfRule type="expression" dxfId="18" priority="21" stopIfTrue="1">
      <formula>AND(task_end&gt;=CG$5,task_start&lt;CH$5)</formula>
    </cfRule>
  </conditionalFormatting>
  <conditionalFormatting sqref="CG20:CM25">
    <cfRule type="expression" dxfId="17" priority="16">
      <formula>AND(TODAY()&gt;=CG$5, TODAY()&lt;CH$5)</formula>
    </cfRule>
  </conditionalFormatting>
  <conditionalFormatting sqref="CG20:CM25">
    <cfRule type="expression" dxfId="16" priority="17">
      <formula>AND(task_start&lt;=CG$5,ROUNDDOWN((task_end-task_start+1)*task_progress,0)+task_start-1&gt;=CG$5)</formula>
    </cfRule>
    <cfRule type="expression" dxfId="15" priority="18" stopIfTrue="1">
      <formula>AND(task_end&gt;=CG$5,task_start&lt;CH$5)</formula>
    </cfRule>
  </conditionalFormatting>
  <conditionalFormatting sqref="CN9:CT10">
    <cfRule type="expression" dxfId="14" priority="13">
      <formula>AND(TODAY()&gt;=CN$5, TODAY()&lt;CO$5)</formula>
    </cfRule>
  </conditionalFormatting>
  <conditionalFormatting sqref="CN9:CT10">
    <cfRule type="expression" dxfId="13" priority="14">
      <formula>AND(task_start&lt;=CN$5,ROUNDDOWN((task_end-task_start+1)*task_progress,0)+task_start-1&gt;=CN$5)</formula>
    </cfRule>
    <cfRule type="expression" dxfId="12" priority="15" stopIfTrue="1">
      <formula>AND(task_end&gt;=CN$5,task_start&lt;CO$5)</formula>
    </cfRule>
  </conditionalFormatting>
  <conditionalFormatting sqref="CN11:CT12">
    <cfRule type="expression" dxfId="11" priority="10">
      <formula>AND(TODAY()&gt;=CN$5, TODAY()&lt;CO$5)</formula>
    </cfRule>
  </conditionalFormatting>
  <conditionalFormatting sqref="CN11:CT12">
    <cfRule type="expression" dxfId="10" priority="11">
      <formula>AND(task_start&lt;=CN$5,ROUNDDOWN((task_end-task_start+1)*task_progress,0)+task_start-1&gt;=CN$5)</formula>
    </cfRule>
    <cfRule type="expression" dxfId="9" priority="12" stopIfTrue="1">
      <formula>AND(task_end&gt;=CN$5,task_start&lt;CO$5)</formula>
    </cfRule>
  </conditionalFormatting>
  <conditionalFormatting sqref="CN14:CT15">
    <cfRule type="expression" dxfId="8" priority="7">
      <formula>AND(TODAY()&gt;=CN$5, TODAY()&lt;CO$5)</formula>
    </cfRule>
  </conditionalFormatting>
  <conditionalFormatting sqref="CN14:CT15">
    <cfRule type="expression" dxfId="7" priority="8">
      <formula>AND(task_start&lt;=CN$5,ROUNDDOWN((task_end-task_start+1)*task_progress,0)+task_start-1&gt;=CN$5)</formula>
    </cfRule>
    <cfRule type="expression" dxfId="6" priority="9" stopIfTrue="1">
      <formula>AND(task_end&gt;=CN$5,task_start&lt;CO$5)</formula>
    </cfRule>
  </conditionalFormatting>
  <conditionalFormatting sqref="CN17:CT18">
    <cfRule type="expression" dxfId="5" priority="4">
      <formula>AND(TODAY()&gt;=CN$5, TODAY()&lt;CO$5)</formula>
    </cfRule>
  </conditionalFormatting>
  <conditionalFormatting sqref="CN17:CT18">
    <cfRule type="expression" dxfId="4" priority="5">
      <formula>AND(task_start&lt;=CN$5,ROUNDDOWN((task_end-task_start+1)*task_progress,0)+task_start-1&gt;=CN$5)</formula>
    </cfRule>
    <cfRule type="expression" dxfId="3" priority="6" stopIfTrue="1">
      <formula>AND(task_end&gt;=CN$5,task_start&lt;CO$5)</formula>
    </cfRule>
  </conditionalFormatting>
  <conditionalFormatting sqref="CN20:CT25">
    <cfRule type="expression" dxfId="2" priority="1">
      <formula>AND(TODAY()&gt;=CN$5, TODAY()&lt;CO$5)</formula>
    </cfRule>
  </conditionalFormatting>
  <conditionalFormatting sqref="CN20:CT25">
    <cfRule type="expression" dxfId="1" priority="2">
      <formula>AND(task_start&lt;=CN$5,ROUNDDOWN((task_end-task_start+1)*task_progress,0)+task_start-1&gt;=CN$5)</formula>
    </cfRule>
    <cfRule type="expression" dxfId="0" priority="3" stopIfTrue="1">
      <formula>AND(task_end&gt;=CN$5,task_start&lt;CO$5)</formula>
    </cfRule>
  </conditionalFormatting>
  <dataValidations count="12">
    <dataValidation type="whole" operator="greaterThanOrEqual" allowBlank="1" showInputMessage="1" promptTitle="Display Week" prompt="Changing this number will scroll the Gantt Chart view." sqref="P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3" xr:uid="{4F48FC41-E335-47F1-87AA-3333A52AD81C}"/>
    <dataValidation allowBlank="1" showInputMessage="1" showErrorMessage="1" prompt="Phase 3's sample block starts in cell B20." sqref="A16" xr:uid="{956902D1-D3B5-416D-BB69-9362D193BC0A}"/>
    <dataValidation allowBlank="1" showInputMessage="1" showErrorMessage="1" prompt="Phase 4's sample block starts in cell B26." sqref="A19" xr:uid="{DE54E5DE-526D-4D71-8D03-E99B4AB2FEE5}"/>
  </dataValidations>
  <printOptions horizontalCentered="1"/>
  <pageMargins left="0.35" right="0.35" top="0.35" bottom="0.5" header="0.3" footer="0.3"/>
  <pageSetup scale="57" fitToHeight="0" orientation="landscape" r:id="rId1"/>
  <headerFooter differentFirst="1" scaleWithDoc="0">
    <oddHeader>&amp;L&amp;"Arial"&amp;12&amp;K000000 Micron Confidential&amp;1#_x000D_</oddHeader>
    <oddFooter>&amp;L_x000D_&amp;1#&amp;"Arial"&amp;12&amp;K000000 Micron Confidential</oddFooter>
    <firstHeader>&amp;L&amp;"Arial"&amp;12&amp;K000000 Micron Confidential&amp;1#_x000D_</firstHeader>
    <firstFooter>&amp;L_x000D_&amp;1#&amp;"Arial"&amp;12&amp;K000000 Micron Confidential</firstFooter>
  </headerFooter>
  <ignoredErrors>
    <ignoredError sqref="E21 E11" formula="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docMetadata/LabelInfo.xml><?xml version="1.0" encoding="utf-8"?>
<clbl:labelList xmlns:clbl="http://schemas.microsoft.com/office/2020/mipLabelMetadata">
  <clbl:label id="{37874100-6000-43b6-a204-2d77792600b9}" enabled="1" method="Standard" siteId="{f38a5ecd-2813-4862-b11b-ac1d563c806f}" contentBits="3" removed="0"/>
</clbl:labelLis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Project schedule</vt:lpstr>
      <vt:lpstr>Display_Week</vt:lpstr>
      <vt:lpstr>'Project schedule'!Print_Titles</vt:lpstr>
      <vt:lpstr>Project_Start</vt:lpstr>
      <vt:lpstr>'Project schedule'!task_end</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description/>
  <cp:lastModifiedBy>Upendra Pisupati</cp:lastModifiedBy>
  <dcterms:created xsi:type="dcterms:W3CDTF">2022-03-11T22:41:12Z</dcterms:created>
  <dcterms:modified xsi:type="dcterms:W3CDTF">2025-06-07T08:07:57Z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