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-105" yWindow="-105" windowWidth="23250" windowHeight="12720" activeTab="1"/>
  </bookViews>
  <sheets>
    <sheet name="Start" sheetId="2" r:id="rId1"/>
    <sheet name="Personal Monthly Budget" sheetId="1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5" i="1" l="1"/>
  <c r="E16" i="1"/>
  <c r="E17" i="1"/>
  <c r="E18" i="1"/>
  <c r="E19" i="1"/>
  <c r="E20" i="1"/>
  <c r="E21" i="1"/>
  <c r="E22" i="1"/>
  <c r="E23" i="1"/>
  <c r="E24" i="1"/>
  <c r="C12" i="1"/>
  <c r="H6" i="1" s="1"/>
  <c r="C7" i="1"/>
  <c r="J63" i="1"/>
  <c r="J61" i="1"/>
  <c r="J55" i="1"/>
  <c r="J56" i="1"/>
  <c r="J57" i="1"/>
  <c r="J58" i="1"/>
  <c r="J49" i="1"/>
  <c r="J50" i="1"/>
  <c r="J51" i="1"/>
  <c r="J43" i="1"/>
  <c r="J44" i="1"/>
  <c r="J45" i="1"/>
  <c r="J36" i="1"/>
  <c r="J37" i="1"/>
  <c r="J40" i="1" s="1"/>
  <c r="J38" i="1"/>
  <c r="J39" i="1"/>
  <c r="J27" i="1"/>
  <c r="J28" i="1"/>
  <c r="J29" i="1"/>
  <c r="J30" i="1"/>
  <c r="J31" i="1"/>
  <c r="J32" i="1"/>
  <c r="J15" i="1"/>
  <c r="J16" i="1"/>
  <c r="J17" i="1"/>
  <c r="J18" i="1"/>
  <c r="J19" i="1"/>
  <c r="J20" i="1"/>
  <c r="J21" i="1"/>
  <c r="J22" i="1"/>
  <c r="J23" i="1"/>
  <c r="E59" i="1"/>
  <c r="E60" i="1"/>
  <c r="E61" i="1"/>
  <c r="E62" i="1"/>
  <c r="E63" i="1"/>
  <c r="E64" i="1"/>
  <c r="E65" i="1"/>
  <c r="E51" i="1"/>
  <c r="E52" i="1"/>
  <c r="E53" i="1"/>
  <c r="E54" i="1"/>
  <c r="E55" i="1"/>
  <c r="E45" i="1"/>
  <c r="E46" i="1"/>
  <c r="E47" i="1"/>
  <c r="E38" i="1"/>
  <c r="E42" i="1" s="1"/>
  <c r="E39" i="1"/>
  <c r="E40" i="1"/>
  <c r="E41" i="1"/>
  <c r="E28" i="1"/>
  <c r="E29" i="1"/>
  <c r="E30" i="1"/>
  <c r="E35" i="1" s="1"/>
  <c r="E31" i="1"/>
  <c r="E32" i="1"/>
  <c r="E33" i="1"/>
  <c r="E34" i="1"/>
  <c r="J33" i="1"/>
  <c r="H4" i="1"/>
  <c r="E48" i="1"/>
  <c r="J65" i="1"/>
  <c r="J46" i="1" l="1"/>
  <c r="J52" i="1"/>
  <c r="E25" i="1"/>
  <c r="E66" i="1"/>
  <c r="E56" i="1"/>
  <c r="J59" i="1"/>
  <c r="H8" i="1"/>
  <c r="J24" i="1"/>
</calcChain>
</file>

<file path=xl/sharedStrings.xml><?xml version="1.0" encoding="utf-8"?>
<sst xmlns="http://schemas.openxmlformats.org/spreadsheetml/2006/main" count="159" uniqueCount="97">
  <si>
    <t>Income 1</t>
  </si>
  <si>
    <t>Extra income</t>
  </si>
  <si>
    <t>Total monthly income</t>
  </si>
  <si>
    <t>HOUSING</t>
  </si>
  <si>
    <t>Projected Cost</t>
  </si>
  <si>
    <t>Actual Cost</t>
  </si>
  <si>
    <t>Difference</t>
  </si>
  <si>
    <t>ENTERTAINMENT</t>
  </si>
  <si>
    <t>Mortgage or rent</t>
  </si>
  <si>
    <t>Video/DVD</t>
  </si>
  <si>
    <t>Phone</t>
  </si>
  <si>
    <t>CDs</t>
  </si>
  <si>
    <t>Electricity</t>
  </si>
  <si>
    <t>Movies</t>
  </si>
  <si>
    <t>Gas</t>
  </si>
  <si>
    <t>Concerts</t>
  </si>
  <si>
    <t>Water and sewer</t>
  </si>
  <si>
    <t>Sporting events</t>
  </si>
  <si>
    <t>Cable</t>
  </si>
  <si>
    <t>Live theater</t>
  </si>
  <si>
    <t>Waste removal</t>
  </si>
  <si>
    <t>Other</t>
  </si>
  <si>
    <t>Maintenance or repairs</t>
  </si>
  <si>
    <t>Supplies</t>
  </si>
  <si>
    <t>LOANS</t>
  </si>
  <si>
    <t>TRANSPORTATION</t>
  </si>
  <si>
    <t>Personal</t>
  </si>
  <si>
    <t>Vehicle payment</t>
  </si>
  <si>
    <t>Student</t>
  </si>
  <si>
    <t>Bus/taxi fare</t>
  </si>
  <si>
    <t>Credit card</t>
  </si>
  <si>
    <t>Insurance</t>
  </si>
  <si>
    <t>Licensing</t>
  </si>
  <si>
    <t>Fuel</t>
  </si>
  <si>
    <t>Maintenance</t>
  </si>
  <si>
    <t>TAXES</t>
  </si>
  <si>
    <t>Federal</t>
  </si>
  <si>
    <t>INSURANCE</t>
  </si>
  <si>
    <t>State</t>
  </si>
  <si>
    <t>Home</t>
  </si>
  <si>
    <t>Local</t>
  </si>
  <si>
    <t>Health</t>
  </si>
  <si>
    <t>Life</t>
  </si>
  <si>
    <t>SAVINGS OR INVESTMENTS</t>
  </si>
  <si>
    <t>Retirement account</t>
  </si>
  <si>
    <t>FOOD</t>
  </si>
  <si>
    <t>Investment account</t>
  </si>
  <si>
    <t>Groceries</t>
  </si>
  <si>
    <t>Dining out</t>
  </si>
  <si>
    <t>GIFTS AND DONATIONS</t>
  </si>
  <si>
    <t>Charity 1</t>
  </si>
  <si>
    <t>PETS</t>
  </si>
  <si>
    <t>Charity 2</t>
  </si>
  <si>
    <t>Food</t>
  </si>
  <si>
    <t>Charity 3</t>
  </si>
  <si>
    <t>Medical</t>
  </si>
  <si>
    <t>Grooming</t>
  </si>
  <si>
    <t>Toys</t>
  </si>
  <si>
    <t>LEGAL</t>
  </si>
  <si>
    <t>Attorney</t>
  </si>
  <si>
    <t>Alimony</t>
  </si>
  <si>
    <t>Payments on lien or judgment</t>
  </si>
  <si>
    <t>PERSONAL CARE</t>
  </si>
  <si>
    <t>Hair/nails</t>
  </si>
  <si>
    <t>Clothing</t>
  </si>
  <si>
    <t>Dry cleaning</t>
  </si>
  <si>
    <t>Health club</t>
  </si>
  <si>
    <t>Organization dues or fees</t>
  </si>
  <si>
    <t>Subtotal</t>
  </si>
  <si>
    <t>Use this Personal Monthly Budget worksheet to track your Projected and Actual Monthly Income and Projected and Actual Cost.</t>
  </si>
  <si>
    <t>Enter expenses incurred on various categories in respective tables.</t>
  </si>
  <si>
    <t>Note: </t>
  </si>
  <si>
    <t>Additional instructions have been provided in column A in PERSONAL MONTHLY BUDGET worksheet. This text has been intentionally hidden. To remove text, select column A, then select DELETE. To unhide text, select column A, then change font color.</t>
  </si>
  <si>
    <t>To learn more about tables in the worksheet, press SHIFT and then F10 within a table, select the TABLE option, and then select ALTERNATIVE TEXT.</t>
  </si>
  <si>
    <t>Create a Personal Monthly Budget in this worksheet. Helpful instructions on how to use this worksheet are in cells in this column. Arrow down to get started.</t>
  </si>
  <si>
    <t>Projected Balance, Actual Balance, and Difference are auto calculated.</t>
  </si>
  <si>
    <t>About this Template</t>
  </si>
  <si>
    <t>Projected Monthly Income</t>
  </si>
  <si>
    <t>Actual Monthly Income</t>
  </si>
  <si>
    <t>Projected Balance
(Projected income minus expenses)</t>
  </si>
  <si>
    <t>Actual Balance
(Actual income minus expenses)</t>
  </si>
  <si>
    <t>Difference
(Actual minus projected)</t>
  </si>
  <si>
    <t>Title of this worksheet is in cell at right. Next instruction is in cell A5.</t>
  </si>
  <si>
    <t>Total Projected Cost</t>
  </si>
  <si>
    <t>Total Actual Cost</t>
  </si>
  <si>
    <t>Total Difference</t>
  </si>
  <si>
    <t>Personal Monthly Budget</t>
  </si>
  <si>
    <t>Actual Monthly Income label is in cell at right. Enter Income 1 in cell C10 and Extra Income in C11 to calculate Total monthly income in C12. Next instruction is in cell A14.</t>
  </si>
  <si>
    <t>Enter details in Housing table starting in cell at right and in Entertainment table starting in cell G14. Next instruction is in cell A27.</t>
  </si>
  <si>
    <t>Enter details in Transportation table starting in cell at right and in Loans table starting in cell G26. Next instruction is in cell A37.</t>
  </si>
  <si>
    <t>Enter details in Food table starting in cell at right and in Savings table starting in cell G42. Next instruction is in cell A50.</t>
  </si>
  <si>
    <t>Enter details in Pets table starting in cell at right and in Gifts table starting in cell G48. Next instruction is in cell A58.</t>
  </si>
  <si>
    <t>Enter details in Personal Care table starting in cell at right and in Legal table starting in cell G54. Next instruction is in cell A61.</t>
  </si>
  <si>
    <t>Total Projected Cost is auto calculated in cell J61, Total Actual Cost in J63, and Total Difference in J65.</t>
  </si>
  <si>
    <t>Projected Monthly Income label is in cell at right. Enter Income 1 in cell C5 and Extra Income in C6 to calculate Total monthly income in C7. Next instruction is in cell A7.</t>
  </si>
  <si>
    <t>Projected Balance is auto calculated in cell H4, Actual Balance in H6, and Difference in H8. Next instruction is in cell A9.</t>
  </si>
  <si>
    <t>Enter details in Insurance table starting in cell at right and in Taxes table starting in cell G35. Next instruction is in cell A44.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</si>
</sst>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&quot;$&quot;#,##0.00_);[Red]\(&quot;$&quot;#,##0.00\)"/>
    <numFmt numFmtId="165" formatCode="&quot;$&quot;#,##0.00"/>
    <numFmt numFmtId="166" formatCode="[&lt;=9999999]###\-####;\(###\)\ ###\-####"/>
  </numFmts>
  <fonts count="18">
    <font>
      <sz val="10"/>
      <color theme="1" tint="0.24994659260841701"/>
      <name val="Lucida Sans"/>
      <family val="2"/>
      <scheme val="minor"/>
    </font>
    <font>
      <sz val="11"/>
      <color theme="1"/>
      <name val="Lucida Sans"/>
      <family val="2"/>
      <scheme val="minor"/>
    </font>
    <font>
      <sz val="10"/>
      <color theme="1" tint="0.24994659260841701"/>
      <name val="Rockwell"/>
      <family val="2"/>
      <scheme val="major"/>
    </font>
    <font>
      <b/>
      <sz val="10"/>
      <color theme="1" tint="0.24994659260841701"/>
      <name val="Rockwell"/>
      <family val="2"/>
      <scheme val="major"/>
    </font>
    <font>
      <sz val="22"/>
      <color theme="3" tint="0.24994659260841701"/>
      <name val="Rockwell"/>
      <family val="2"/>
      <scheme val="major"/>
    </font>
    <font>
      <sz val="11"/>
      <color theme="0"/>
      <name val="Lucida Sans"/>
      <family val="2"/>
      <scheme val="minor"/>
    </font>
    <font>
      <sz val="11"/>
      <color theme="1" tint="0.24994659260841701"/>
      <name val="Lucida Sans"/>
      <family val="2"/>
      <scheme val="minor"/>
    </font>
    <font>
      <b/>
      <sz val="11"/>
      <color theme="1" tint="0.24994659260841701"/>
      <name val="Lucida Sans"/>
      <family val="2"/>
      <scheme val="minor"/>
    </font>
    <font>
      <sz val="10"/>
      <color theme="0"/>
      <name val="Lucida Sans"/>
      <family val="2"/>
      <scheme val="minor"/>
    </font>
    <font>
      <sz val="16"/>
      <color theme="5" tint="-0.499984740745262"/>
      <name val="Rockwell"/>
      <family val="1"/>
      <scheme val="major"/>
    </font>
    <font>
      <sz val="12"/>
      <name val="Lucida Sans"/>
      <family val="2"/>
      <charset val="238"/>
      <scheme val="minor"/>
    </font>
    <font>
      <sz val="11"/>
      <color theme="4" tint="-0.499984740745262"/>
      <name val="Lucida Sans"/>
      <family val="2"/>
      <scheme val="minor"/>
    </font>
    <font>
      <sz val="14"/>
      <color theme="0"/>
      <name val="Rockwell"/>
      <family val="1"/>
      <scheme val="major"/>
    </font>
    <font>
      <b/>
      <sz val="12"/>
      <name val="Lucida Sans"/>
      <family val="2"/>
      <charset val="238"/>
      <scheme val="minor"/>
    </font>
    <font>
      <sz val="36"/>
      <color theme="5" tint="-0.499984740745262"/>
      <name val="Rockwell"/>
      <family val="2"/>
      <scheme val="major"/>
    </font>
    <font>
      <sz val="12"/>
      <color theme="1" tint="0.24994659260841701"/>
      <name val="Lucida Sans"/>
      <family val="2"/>
      <scheme val="minor"/>
    </font>
    <font>
      <sz val="12"/>
      <color theme="1" tint="0.24994659260841701"/>
      <name val="Rockwell"/>
      <family val="1"/>
      <scheme val="major"/>
    </font>
    <font>
      <b/>
      <sz val="12"/>
      <color theme="1" tint="0.24994659260841701"/>
      <name val="Lucida Sans"/>
      <family val="2"/>
      <charset val="23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medium">
        <color theme="4" tint="-0.249946592608417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/>
      <diagonal/>
    </border>
  </borders>
  <cellStyleXfs count="6">
    <xf numFmtId="0" fontId="0" fillId="0" borderId="0"/>
    <xf numFmtId="0" fontId="4" fillId="0" borderId="1" applyNumberFormat="0" applyFill="0" applyAlignment="0" applyProtection="0"/>
    <xf numFmtId="0" fontId="2" fillId="0" borderId="2" applyNumberFormat="0" applyFill="0" applyBorder="0" applyAlignment="0" applyProtection="0"/>
    <xf numFmtId="0" fontId="3" fillId="0" borderId="3" applyNumberFormat="0" applyFill="0" applyBorder="0" applyAlignment="0" applyProtection="0"/>
    <xf numFmtId="166" fontId="11" fillId="0" borderId="0" applyFont="0" applyFill="0" applyBorder="0" applyAlignment="0" applyProtection="0"/>
    <xf numFmtId="14" fontId="11" fillId="0" borderId="0" applyFont="0" applyFill="0" applyBorder="0" applyAlignment="0" applyProtection="0"/>
  </cellStyleXfs>
  <cellXfs count="32">
    <xf numFmtId="0" fontId="0" fillId="0" borderId="0" xfId="0"/>
    <xf numFmtId="0" fontId="1" fillId="0" borderId="0" xfId="0" applyFont="1"/>
    <xf numFmtId="0" fontId="2" fillId="0" borderId="0" xfId="0" applyFont="1"/>
    <xf numFmtId="0" fontId="6" fillId="0" borderId="0" xfId="0" applyFont="1" applyAlignment="1">
      <alignment vertical="center" wrapText="1"/>
    </xf>
    <xf numFmtId="0" fontId="5" fillId="0" borderId="0" xfId="0" applyFont="1"/>
    <xf numFmtId="0" fontId="8" fillId="0" borderId="0" xfId="0" applyFont="1"/>
    <xf numFmtId="0" fontId="0" fillId="0" borderId="0" xfId="0" applyAlignment="1">
      <alignment vertical="center"/>
    </xf>
    <xf numFmtId="0" fontId="9" fillId="3" borderId="0" xfId="2" applyFont="1" applyFill="1" applyBorder="1" applyAlignment="1">
      <alignment horizontal="center" vertical="center"/>
    </xf>
    <xf numFmtId="0" fontId="2" fillId="0" borderId="0" xfId="2" applyBorder="1" applyAlignment="1">
      <alignment vertical="center" wrapText="1"/>
    </xf>
    <xf numFmtId="0" fontId="2" fillId="0" borderId="0" xfId="2" applyBorder="1" applyAlignment="1">
      <alignment vertical="center"/>
    </xf>
    <xf numFmtId="0" fontId="2" fillId="0" borderId="0" xfId="2" applyBorder="1" applyAlignment="1">
      <alignment horizontal="left" vertical="center"/>
    </xf>
    <xf numFmtId="164" fontId="3" fillId="0" borderId="0" xfId="0" applyNumberFormat="1" applyFont="1" applyAlignment="1">
      <alignment vertical="center"/>
    </xf>
    <xf numFmtId="0" fontId="10" fillId="2" borderId="4" xfId="2" applyFont="1" applyFill="1" applyBorder="1" applyAlignment="1">
      <alignment vertical="center"/>
    </xf>
    <xf numFmtId="164" fontId="10" fillId="2" borderId="6" xfId="0" applyNumberFormat="1" applyFont="1" applyFill="1" applyBorder="1" applyAlignment="1">
      <alignment vertical="center"/>
    </xf>
    <xf numFmtId="164" fontId="13" fillId="5" borderId="6" xfId="0" applyNumberFormat="1" applyFont="1" applyFill="1" applyBorder="1" applyAlignment="1">
      <alignment vertical="center"/>
    </xf>
    <xf numFmtId="0" fontId="15" fillId="0" borderId="0" xfId="0" applyFont="1" applyAlignment="1">
      <alignment vertical="center"/>
    </xf>
    <xf numFmtId="165" fontId="15" fillId="0" borderId="0" xfId="0" applyNumberFormat="1" applyFont="1" applyAlignment="1">
      <alignment vertical="center"/>
    </xf>
    <xf numFmtId="0" fontId="16" fillId="0" borderId="0" xfId="0" applyFont="1" applyAlignment="1">
      <alignment vertical="center"/>
    </xf>
    <xf numFmtId="0" fontId="1" fillId="3" borderId="0" xfId="0" applyFont="1" applyFill="1"/>
    <xf numFmtId="0" fontId="4" fillId="3" borderId="0" xfId="1" applyFill="1" applyBorder="1"/>
    <xf numFmtId="0" fontId="14" fillId="3" borderId="0" xfId="1" applyFont="1" applyFill="1" applyBorder="1" applyAlignment="1">
      <alignment vertical="center"/>
    </xf>
    <xf numFmtId="0" fontId="15" fillId="0" borderId="0" xfId="0" applyFont="1"/>
    <xf numFmtId="0" fontId="17" fillId="0" borderId="0" xfId="0" applyFont="1" applyAlignment="1">
      <alignment vertical="center"/>
    </xf>
    <xf numFmtId="0" fontId="5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0" fillId="0" borderId="0" xfId="0" applyAlignment="1">
      <alignment horizontal="center"/>
    </xf>
    <xf numFmtId="0" fontId="15" fillId="0" borderId="0" xfId="0" applyFont="1" applyAlignment="1">
      <alignment horizontal="center"/>
    </xf>
    <xf numFmtId="0" fontId="10" fillId="6" borderId="6" xfId="2" applyFont="1" applyFill="1" applyBorder="1" applyAlignment="1">
      <alignment horizontal="left" vertical="center" wrapText="1" indent="1"/>
    </xf>
    <xf numFmtId="164" fontId="13" fillId="7" borderId="6" xfId="0" applyNumberFormat="1" applyFont="1" applyFill="1" applyBorder="1" applyAlignment="1">
      <alignment horizontal="right" vertical="center" indent="1"/>
    </xf>
    <xf numFmtId="0" fontId="12" fillId="4" borderId="4" xfId="3" applyFont="1" applyFill="1" applyBorder="1" applyAlignment="1">
      <alignment vertical="center"/>
    </xf>
    <xf numFmtId="0" fontId="12" fillId="4" borderId="7" xfId="3" applyFont="1" applyFill="1" applyBorder="1" applyAlignment="1">
      <alignment vertical="center"/>
    </xf>
    <xf numFmtId="0" fontId="12" fillId="4" borderId="5" xfId="3" applyFont="1" applyFill="1" applyBorder="1" applyAlignment="1">
      <alignment vertical="center"/>
    </xf>
  </cellXfs>
  <cellStyles count="6">
    <cellStyle name="Date" xfId="5"/>
    <cellStyle name="Heading 1" xfId="1" builtinId="16" customBuiltin="1"/>
    <cellStyle name="Heading 2" xfId="2" builtinId="17" customBuiltin="1"/>
    <cellStyle name="Heading 3" xfId="3" builtinId="18" customBuiltin="1"/>
    <cellStyle name="Normal" xfId="0" builtinId="0" customBuiltin="1"/>
    <cellStyle name="Phone" xfId="4"/>
  </cellStyles>
  <dxfs count="144">
    <dxf>
      <font>
        <strike val="0"/>
        <outline val="0"/>
        <shadow val="0"/>
        <u val="none"/>
        <vertAlign val="baseline"/>
        <sz val="12"/>
        <color theme="1" tint="0.24994659260841701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alignment horizontal="general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 tint="0.24994659260841701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</dxf>
    <dxf>
      <font>
        <strike val="0"/>
        <outline val="0"/>
        <shadow val="0"/>
        <u val="none"/>
        <vertAlign val="baseline"/>
        <sz val="12"/>
        <color theme="1" tint="0.24994659260841701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Rockwell"/>
        <scheme val="maj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numFmt numFmtId="165" formatCode="&quot;$&quot;#,##0.00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numFmt numFmtId="165" formatCode="&quot;$&quot;#,##0.00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numFmt numFmtId="165" formatCode="&quot;$&quot;#,##0.00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numFmt numFmtId="165" formatCode="&quot;$&quot;#,##0.00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numFmt numFmtId="165" formatCode="&quot;$&quot;#,##0.00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numFmt numFmtId="165" formatCode="&quot;$&quot;#,##0.00"/>
      <alignment horizontal="general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 tint="0.24994659260841701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</dxf>
    <dxf>
      <font>
        <strike val="0"/>
        <outline val="0"/>
        <shadow val="0"/>
        <u val="none"/>
        <vertAlign val="baseline"/>
        <sz val="12"/>
        <color theme="1" tint="0.24994659260841701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Rockwell"/>
        <scheme val="maj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numFmt numFmtId="165" formatCode="&quot;$&quot;#,##0.00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numFmt numFmtId="165" formatCode="&quot;$&quot;#,##0.00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numFmt numFmtId="165" formatCode="&quot;$&quot;#,##0.00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numFmt numFmtId="165" formatCode="&quot;$&quot;#,##0.00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numFmt numFmtId="165" formatCode="&quot;$&quot;#,##0.00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numFmt numFmtId="165" formatCode="&quot;$&quot;#,##0.00"/>
      <alignment horizontal="general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 tint="0.24994659260841701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</dxf>
    <dxf>
      <font>
        <strike val="0"/>
        <outline val="0"/>
        <shadow val="0"/>
        <u val="none"/>
        <vertAlign val="baseline"/>
        <sz val="12"/>
        <color theme="1" tint="0.24994659260841701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Rockwell"/>
        <scheme val="maj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numFmt numFmtId="165" formatCode="&quot;$&quot;#,##0.00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numFmt numFmtId="165" formatCode="&quot;$&quot;#,##0.00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numFmt numFmtId="165" formatCode="&quot;$&quot;#,##0.00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numFmt numFmtId="165" formatCode="&quot;$&quot;#,##0.00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numFmt numFmtId="165" formatCode="&quot;$&quot;#,##0.00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numFmt numFmtId="165" formatCode="&quot;$&quot;#,##0.00"/>
      <alignment horizontal="general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 tint="0.24994659260841701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</dxf>
    <dxf>
      <font>
        <strike val="0"/>
        <outline val="0"/>
        <shadow val="0"/>
        <u val="none"/>
        <vertAlign val="baseline"/>
        <sz val="12"/>
        <color theme="1" tint="0.24994659260841701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Rockwell"/>
        <scheme val="maj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numFmt numFmtId="165" formatCode="&quot;$&quot;#,##0.00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numFmt numFmtId="165" formatCode="&quot;$&quot;#,##0.00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numFmt numFmtId="165" formatCode="&quot;$&quot;#,##0.00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numFmt numFmtId="165" formatCode="&quot;$&quot;#,##0.00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numFmt numFmtId="165" formatCode="&quot;$&quot;#,##0.00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numFmt numFmtId="165" formatCode="&quot;$&quot;#,##0.00"/>
      <alignment horizontal="general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 tint="0.24994659260841701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</dxf>
    <dxf>
      <font>
        <strike val="0"/>
        <outline val="0"/>
        <shadow val="0"/>
        <u val="none"/>
        <vertAlign val="baseline"/>
        <sz val="12"/>
        <color theme="1" tint="0.24994659260841701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Rockwell"/>
        <scheme val="maj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numFmt numFmtId="165" formatCode="&quot;$&quot;#,##0.00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numFmt numFmtId="165" formatCode="&quot;$&quot;#,##0.00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numFmt numFmtId="165" formatCode="&quot;$&quot;#,##0.00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numFmt numFmtId="165" formatCode="&quot;$&quot;#,##0.00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numFmt numFmtId="165" formatCode="&quot;$&quot;#,##0.00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numFmt numFmtId="165" formatCode="&quot;$&quot;#,##0.00"/>
      <alignment horizontal="general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 tint="0.24994659260841701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</dxf>
    <dxf>
      <font>
        <strike val="0"/>
        <outline val="0"/>
        <shadow val="0"/>
        <u val="none"/>
        <vertAlign val="baseline"/>
        <sz val="12"/>
        <color theme="1" tint="0.24994659260841701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Rockwell"/>
        <scheme val="maj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numFmt numFmtId="165" formatCode="&quot;$&quot;#,##0.00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numFmt numFmtId="165" formatCode="&quot;$&quot;#,##0.00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numFmt numFmtId="165" formatCode="&quot;$&quot;#,##0.00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numFmt numFmtId="165" formatCode="&quot;$&quot;#,##0.00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numFmt numFmtId="165" formatCode="&quot;$&quot;#,##0.00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numFmt numFmtId="165" formatCode="&quot;$&quot;#,##0.00"/>
      <alignment horizontal="general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 tint="0.24994659260841701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</dxf>
    <dxf>
      <font>
        <strike val="0"/>
        <outline val="0"/>
        <shadow val="0"/>
        <u val="none"/>
        <vertAlign val="baseline"/>
        <sz val="12"/>
        <color theme="1" tint="0.24994659260841701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Rockwell"/>
        <scheme val="maj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numFmt numFmtId="165" formatCode="&quot;$&quot;#,##0.00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numFmt numFmtId="165" formatCode="&quot;$&quot;#,##0.00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numFmt numFmtId="165" formatCode="&quot;$&quot;#,##0.00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numFmt numFmtId="165" formatCode="&quot;$&quot;#,##0.00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numFmt numFmtId="165" formatCode="&quot;$&quot;#,##0.00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numFmt numFmtId="165" formatCode="&quot;$&quot;#,##0.00"/>
      <alignment horizontal="general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 tint="0.24994659260841701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</dxf>
    <dxf>
      <font>
        <strike val="0"/>
        <outline val="0"/>
        <shadow val="0"/>
        <u val="none"/>
        <vertAlign val="baseline"/>
        <sz val="12"/>
        <color theme="1" tint="0.24994659260841701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Rockwell"/>
        <scheme val="maj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numFmt numFmtId="165" formatCode="&quot;$&quot;#,##0.00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numFmt numFmtId="165" formatCode="&quot;$&quot;#,##0.00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numFmt numFmtId="165" formatCode="&quot;$&quot;#,##0.00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numFmt numFmtId="165" formatCode="&quot;$&quot;#,##0.00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numFmt numFmtId="165" formatCode="&quot;$&quot;#,##0.00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numFmt numFmtId="165" formatCode="&quot;$&quot;#,##0.00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</dxf>
    <dxf>
      <font>
        <strike val="0"/>
        <outline val="0"/>
        <shadow val="0"/>
        <u val="none"/>
        <vertAlign val="baseline"/>
        <sz val="12"/>
        <color theme="1" tint="0.24994659260841701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Rockwell"/>
        <scheme val="maj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numFmt numFmtId="165" formatCode="&quot;$&quot;#,##0.00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numFmt numFmtId="165" formatCode="&quot;$&quot;#,##0.00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numFmt numFmtId="165" formatCode="&quot;$&quot;#,##0.00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numFmt numFmtId="165" formatCode="&quot;$&quot;#,##0.00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numFmt numFmtId="165" formatCode="&quot;$&quot;#,##0.00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numFmt numFmtId="165" formatCode="&quot;$&quot;#,##0.00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</dxf>
    <dxf>
      <font>
        <strike val="0"/>
        <outline val="0"/>
        <shadow val="0"/>
        <u val="none"/>
        <vertAlign val="baseline"/>
        <sz val="12"/>
        <color theme="1" tint="0.24994659260841701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Rockwell"/>
        <scheme val="maj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  <name val="Lucida Sans"/>
        <scheme val="minor"/>
      </font>
      <numFmt numFmtId="165" formatCode="&quot;$&quot;#,##0.00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  <name val="Lucida Sans"/>
        <scheme val="minor"/>
      </font>
      <numFmt numFmtId="165" formatCode="&quot;$&quot;#,##0.00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  <name val="Lucida Sans"/>
        <scheme val="minor"/>
      </font>
      <numFmt numFmtId="165" formatCode="&quot;$&quot;#,##0.00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  <name val="Lucida Sans"/>
        <scheme val="minor"/>
      </font>
      <numFmt numFmtId="165" formatCode="&quot;$&quot;#,##0.00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  <name val="Lucida Sans"/>
        <scheme val="minor"/>
      </font>
      <numFmt numFmtId="165" formatCode="&quot;$&quot;#,##0.00"/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  <name val="Lucida Sans"/>
        <scheme val="minor"/>
      </font>
      <numFmt numFmtId="165" formatCode="&quot;$&quot;#,##0.00"/>
      <alignment horizontal="general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 tint="0.24994659260841701"/>
        <name val="Lucida Sans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  <name val="Lucida Sans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</dxf>
    <dxf>
      <font>
        <strike val="0"/>
        <outline val="0"/>
        <shadow val="0"/>
        <u val="none"/>
        <vertAlign val="baseline"/>
        <sz val="12"/>
        <color theme="1" tint="0.24994659260841701"/>
      </font>
    </dxf>
    <dxf>
      <font>
        <strike val="0"/>
        <outline val="0"/>
        <shadow val="0"/>
        <u val="none"/>
        <vertAlign val="baseline"/>
        <sz val="12"/>
        <color theme="1" tint="0.24994659260841701"/>
        <name val="Rockwell"/>
        <scheme val="maj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Lucida Sans"/>
        <scheme val="minor"/>
      </font>
      <numFmt numFmtId="165" formatCode="&quot;$&quot;#,##0.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  <name val="Lucida Sans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Lucida Sans"/>
        <scheme val="minor"/>
      </font>
      <numFmt numFmtId="165" formatCode="&quot;$&quot;#,##0.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  <name val="Lucida Sans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Lucida Sans"/>
        <scheme val="minor"/>
      </font>
      <numFmt numFmtId="165" formatCode="&quot;$&quot;#,##0.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  <name val="Lucida Sans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24994659260841701"/>
        <name val="Lucida Sans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  <name val="Lucida Sans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</font>
    </dxf>
    <dxf>
      <font>
        <strike val="0"/>
        <outline val="0"/>
        <shadow val="0"/>
        <u val="none"/>
        <vertAlign val="baseline"/>
        <sz val="12"/>
        <color theme="1" tint="0.24994659260841701"/>
      </font>
    </dxf>
    <dxf>
      <font>
        <strike val="0"/>
        <outline val="0"/>
        <shadow val="0"/>
        <u val="none"/>
        <vertAlign val="baseline"/>
        <sz val="12"/>
        <color theme="1" tint="0.24994659260841701"/>
        <name val="Rockwell"/>
        <scheme val="major"/>
      </font>
      <alignment horizontal="general" vertical="center" textRotation="0" wrapText="0" indent="0" justifyLastLine="0" shrinkToFit="0" readingOrder="0"/>
    </dxf>
    <dxf>
      <fill>
        <patternFill patternType="solid">
          <fgColor theme="4" tint="0.79998168889431442"/>
          <bgColor theme="4" tint="0.79998168889431442"/>
        </patternFill>
      </fill>
    </dxf>
    <dxf>
      <fill>
        <patternFill patternType="solid">
          <fgColor theme="4" tint="0.79998168889431442"/>
          <bgColor theme="4" tint="0.79998168889431442"/>
        </patternFill>
      </fill>
    </dxf>
    <dxf>
      <font>
        <b/>
        <color theme="1"/>
      </font>
    </dxf>
    <dxf>
      <font>
        <b val="0"/>
        <i val="0"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 tint="-0.499984740745262"/>
        </patternFill>
      </fill>
    </dxf>
    <dxf>
      <font>
        <color theme="1"/>
      </font>
      <border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horizontal style="thin">
          <color theme="4" tint="0.39997558519241921"/>
        </horizontal>
      </border>
    </dxf>
    <dxf>
      <fill>
        <patternFill patternType="solid">
          <fgColor theme="2" tint="0.59996337778862885"/>
          <bgColor theme="0" tint="-4.9989318521683403E-2"/>
        </patternFill>
      </fill>
    </dxf>
    <dxf>
      <fill>
        <patternFill patternType="solid">
          <fgColor theme="2" tint="0.79995117038483843"/>
          <bgColor theme="2"/>
        </patternFill>
      </fill>
    </dxf>
    <dxf>
      <border>
        <top style="thin">
          <color theme="6" tint="-0.499984740745262"/>
        </top>
      </border>
    </dxf>
    <dxf>
      <font>
        <color theme="2" tint="0.79995117038483843"/>
      </font>
      <fill>
        <patternFill>
          <bgColor theme="6" tint="-0.499984740745262"/>
        </patternFill>
      </fill>
      <border>
        <top style="thick">
          <color theme="0"/>
        </top>
      </border>
    </dxf>
    <dxf>
      <font>
        <b val="0"/>
        <i val="0"/>
        <color auto="1"/>
      </font>
      <fill>
        <patternFill patternType="none">
          <bgColor auto="1"/>
        </patternFill>
      </fill>
      <border diagonalUp="0" diagonalDown="0">
        <left/>
        <right/>
        <top/>
        <bottom style="thin">
          <color theme="6" tint="-0.499984740745262"/>
        </bottom>
        <vertical/>
        <horizontal/>
      </border>
    </dxf>
  </dxfs>
  <tableStyles count="2" defaultTableStyle="TableStyleLight9" defaultPivotStyle="PivotStyleLight16">
    <tableStyle name="Address Book" pivot="0" count="5">
      <tableStyleElement type="wholeTable" dxfId="143"/>
      <tableStyleElement type="headerRow" dxfId="142"/>
      <tableStyleElement type="totalRow" dxfId="141"/>
      <tableStyleElement type="firstRowStripe" dxfId="140"/>
      <tableStyleElement type="secondRowStripe" dxfId="139"/>
    </tableStyle>
    <tableStyle name="Personal monthly budget" pivot="0" count="7">
      <tableStyleElement type="wholeTable" dxfId="138"/>
      <tableStyleElement type="headerRow" dxfId="137"/>
      <tableStyleElement type="totalRow" dxfId="136"/>
      <tableStyleElement type="firstColumn" dxfId="135"/>
      <tableStyleElement type="lastColumn" dxfId="134"/>
      <tableStyleElement type="firstRowStripe" dxfId="133"/>
      <tableStyleElement type="firstColumnStripe" dxfId="13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179397</xdr:colOff>
      <xdr:row>1</xdr:row>
      <xdr:rowOff>154781</xdr:rowOff>
    </xdr:from>
    <xdr:to>
      <xdr:col>1</xdr:col>
      <xdr:colOff>934305</xdr:colOff>
      <xdr:row>2</xdr:row>
      <xdr:rowOff>0</xdr:rowOff>
    </xdr:to>
    <xdr:pic>
      <xdr:nvPicPr>
        <xdr:cNvPr id="2" name="Picture 1" descr="Decorative Element&#10;">
          <a:extLst>
            <a:ext uri="{FF2B5EF4-FFF2-40B4-BE49-F238E27FC236}">
              <a16:creationId xmlns:a16="http://schemas.microsoft.com/office/drawing/2014/main" id="{4766C989-0398-4EF2-AE72-0FCA1C9EA2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803" y="333375"/>
          <a:ext cx="754908" cy="7500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1" name="Housing" displayName="Housing" ref="B14:E25" totalsRowCount="1" headerRowDxfId="131" dataDxfId="130" totalsRowDxfId="129">
  <autoFilter ref="B14:E24">
    <filterColumn colId="0" hiddenButton="1"/>
    <filterColumn colId="1" hiddenButton="1"/>
    <filterColumn colId="2" hiddenButton="1"/>
    <filterColumn colId="3" hiddenButton="1"/>
  </autoFilter>
  <tableColumns count="4">
    <tableColumn id="1" name="HOUSING" totalsRowLabel="Subtotal" dataDxfId="128" totalsRowDxfId="127"/>
    <tableColumn id="2" name="Projected Cost" dataDxfId="126" totalsRowDxfId="125"/>
    <tableColumn id="3" name="Actual Cost" dataDxfId="124" totalsRowDxfId="123"/>
    <tableColumn id="4" name="Difference" totalsRowFunction="sum" dataDxfId="122" totalsRowDxfId="121">
      <calculatedColumnFormula>Housing[[#This Row],[Projected Cost]]-Housing[[#This Row],[Actual Cost]]</calculatedColumnFormula>
    </tableColumn>
  </tableColumns>
  <tableStyleInfo name="Address Book" showFirstColumn="1" showLastColumn="1" showRowStripes="1" showColumnStripes="0"/>
  <extLst>
    <ext xmlns:x14="http://schemas.microsoft.com/office/spreadsheetml/2009/9/main" uri="{504A1905-F514-4f6f-8877-14C23A59335A}">
      <x14:table altTextSummary="Enter Projected and Actual Housing Costs in this table. Difference is auto calculated"/>
    </ext>
  </extLst>
</table>
</file>

<file path=xl/tables/table10.xml><?xml version="1.0" encoding="utf-8"?>
<table xmlns="http://schemas.openxmlformats.org/spreadsheetml/2006/main" id="10" name="Pets" displayName="Pets" ref="B50:E56" totalsRowCount="1" headerRowDxfId="32" dataDxfId="31" totalsRowDxfId="30">
  <autoFilter ref="B50:E55">
    <filterColumn colId="0" hiddenButton="1"/>
    <filterColumn colId="1" hiddenButton="1"/>
    <filterColumn colId="2" hiddenButton="1"/>
    <filterColumn colId="3" hiddenButton="1"/>
  </autoFilter>
  <tableColumns count="4">
    <tableColumn id="1" name="PETS" totalsRowLabel="Subtotal" dataDxfId="29" totalsRowDxfId="28"/>
    <tableColumn id="2" name="Projected Cost" dataDxfId="27" totalsRowDxfId="26"/>
    <tableColumn id="3" name="Actual Cost" dataDxfId="25" totalsRowDxfId="24"/>
    <tableColumn id="4" name="Difference" totalsRowFunction="sum" dataDxfId="23" totalsRowDxfId="22">
      <calculatedColumnFormula>Pets[[#This Row],[Projected Cost]]-Pets[[#This Row],[Actual Cost]]</calculatedColumnFormula>
    </tableColumn>
  </tableColumns>
  <tableStyleInfo name="Address Book" showFirstColumn="1" showLastColumn="1" showRowStripes="1" showColumnStripes="0"/>
  <extLst>
    <ext xmlns:x14="http://schemas.microsoft.com/office/spreadsheetml/2009/9/main" uri="{504A1905-F514-4f6f-8877-14C23A59335A}">
      <x14:table altTextSummary="Enter Projected and Actual Pets Costs in this table. Difference is auto calculated"/>
    </ext>
  </extLst>
</table>
</file>

<file path=xl/tables/table11.xml><?xml version="1.0" encoding="utf-8"?>
<table xmlns="http://schemas.openxmlformats.org/spreadsheetml/2006/main" id="11" name="Legal" displayName="Legal" ref="G54:J59" totalsRowCount="1" headerRowDxfId="21" dataDxfId="20" totalsRowDxfId="19">
  <autoFilter ref="G54:J58">
    <filterColumn colId="0" hiddenButton="1"/>
    <filterColumn colId="1" hiddenButton="1"/>
    <filterColumn colId="2" hiddenButton="1"/>
    <filterColumn colId="3" hiddenButton="1"/>
  </autoFilter>
  <tableColumns count="4">
    <tableColumn id="1" name="LEGAL" totalsRowLabel="Subtotal" dataDxfId="18" totalsRowDxfId="17"/>
    <tableColumn id="2" name="Projected Cost" dataDxfId="16" totalsRowDxfId="15"/>
    <tableColumn id="3" name="Actual Cost" dataDxfId="14" totalsRowDxfId="13"/>
    <tableColumn id="4" name="Difference" totalsRowFunction="sum" dataDxfId="12" totalsRowDxfId="11">
      <calculatedColumnFormula>Legal[[#This Row],[Projected Cost]]-Legal[[#This Row],[Actual Cost]]</calculatedColumnFormula>
    </tableColumn>
  </tableColumns>
  <tableStyleInfo name="Address Book" showFirstColumn="1" showLastColumn="1" showRowStripes="1" showColumnStripes="0"/>
  <extLst>
    <ext xmlns:x14="http://schemas.microsoft.com/office/spreadsheetml/2009/9/main" uri="{504A1905-F514-4f6f-8877-14C23A59335A}">
      <x14:table altTextSummary="Enter Projected and Actual Legal Costs in this table. Difference is auto calculated"/>
    </ext>
  </extLst>
</table>
</file>

<file path=xl/tables/table12.xml><?xml version="1.0" encoding="utf-8"?>
<table xmlns="http://schemas.openxmlformats.org/spreadsheetml/2006/main" id="12" name="PersonalCare" displayName="PersonalCare" ref="B58:E66" totalsRowCount="1" headerRowDxfId="10" dataDxfId="9" totalsRowDxfId="8">
  <autoFilter ref="B58:E65">
    <filterColumn colId="0" hiddenButton="1"/>
    <filterColumn colId="1" hiddenButton="1"/>
    <filterColumn colId="2" hiddenButton="1"/>
    <filterColumn colId="3" hiddenButton="1"/>
  </autoFilter>
  <tableColumns count="4">
    <tableColumn id="1" name="PERSONAL CARE" totalsRowLabel="Subtotal" dataDxfId="7" totalsRowDxfId="6"/>
    <tableColumn id="2" name="Projected Cost" dataDxfId="5" totalsRowDxfId="4"/>
    <tableColumn id="3" name="Actual Cost" dataDxfId="3" totalsRowDxfId="2"/>
    <tableColumn id="4" name="Difference" totalsRowFunction="sum" dataDxfId="1" totalsRowDxfId="0">
      <calculatedColumnFormula>PersonalCare[[#This Row],[Projected Cost]]-PersonalCare[[#This Row],[Actual Cost]]</calculatedColumnFormula>
    </tableColumn>
  </tableColumns>
  <tableStyleInfo name="Address Book" showFirstColumn="1" showLastColumn="1" showRowStripes="1" showColumnStripes="0"/>
  <extLst>
    <ext xmlns:x14="http://schemas.microsoft.com/office/spreadsheetml/2009/9/main" uri="{504A1905-F514-4f6f-8877-14C23A59335A}">
      <x14:table altTextSummary="Enter Projected and Actual Personal Care Costs in this table. Difference is auto calculated"/>
    </ext>
  </extLst>
</table>
</file>

<file path=xl/tables/table2.xml><?xml version="1.0" encoding="utf-8"?>
<table xmlns="http://schemas.openxmlformats.org/spreadsheetml/2006/main" id="2" name="Entertainment" displayName="Entertainment" ref="G14:J24" totalsRowCount="1" headerRowDxfId="120" dataDxfId="119" totalsRowDxfId="118" headerRowCellStyle="Normal">
  <autoFilter ref="G14:J23">
    <filterColumn colId="0" hiddenButton="1"/>
    <filterColumn colId="1" hiddenButton="1"/>
    <filterColumn colId="2" hiddenButton="1"/>
    <filterColumn colId="3" hiddenButton="1"/>
  </autoFilter>
  <tableColumns count="4">
    <tableColumn id="1" name="ENTERTAINMENT" totalsRowLabel="Subtotal" dataDxfId="117" totalsRowDxfId="116"/>
    <tableColumn id="2" name="Projected Cost" dataDxfId="115" totalsRowDxfId="114"/>
    <tableColumn id="3" name="Actual Cost" dataDxfId="113" totalsRowDxfId="112"/>
    <tableColumn id="4" name="Difference" totalsRowFunction="sum" dataDxfId="111" totalsRowDxfId="110">
      <calculatedColumnFormula>Entertainment[[#This Row],[Projected Cost]]-Entertainment[[#This Row],[Actual Cost]]</calculatedColumnFormula>
    </tableColumn>
  </tableColumns>
  <tableStyleInfo name="Address Book" showFirstColumn="1" showLastColumn="1" showRowStripes="1" showColumnStripes="0"/>
  <extLst>
    <ext xmlns:x14="http://schemas.microsoft.com/office/spreadsheetml/2009/9/main" uri="{504A1905-F514-4f6f-8877-14C23A59335A}">
      <x14:table altTextSummary="Enter Projected and Actual Entertainment Costs in this table. Difference is auto calculated"/>
    </ext>
  </extLst>
</table>
</file>

<file path=xl/tables/table3.xml><?xml version="1.0" encoding="utf-8"?>
<table xmlns="http://schemas.openxmlformats.org/spreadsheetml/2006/main" id="3" name="Loans" displayName="Loans" ref="G26:J33" totalsRowCount="1" headerRowDxfId="109" dataDxfId="108" totalsRowDxfId="107">
  <autoFilter ref="G26:J32">
    <filterColumn colId="0" hiddenButton="1"/>
    <filterColumn colId="1" hiddenButton="1"/>
    <filterColumn colId="2" hiddenButton="1"/>
    <filterColumn colId="3" hiddenButton="1"/>
  </autoFilter>
  <tableColumns count="4">
    <tableColumn id="1" name="LOANS" totalsRowLabel="Subtotal" dataDxfId="106" totalsRowDxfId="105"/>
    <tableColumn id="2" name="Projected Cost" dataDxfId="104" totalsRowDxfId="103"/>
    <tableColumn id="3" name="Actual Cost" dataDxfId="102" totalsRowDxfId="101"/>
    <tableColumn id="4" name="Difference" totalsRowFunction="sum" dataDxfId="100" totalsRowDxfId="99">
      <calculatedColumnFormula>Loans[[#This Row],[Projected Cost]]-Loans[[#This Row],[Actual Cost]]</calculatedColumnFormula>
    </tableColumn>
  </tableColumns>
  <tableStyleInfo name="Address Book" showFirstColumn="1" showLastColumn="1" showRowStripes="1" showColumnStripes="0"/>
  <extLst>
    <ext xmlns:x14="http://schemas.microsoft.com/office/spreadsheetml/2009/9/main" uri="{504A1905-F514-4f6f-8877-14C23A59335A}">
      <x14:table altTextSummary="Enter Projected and Actual Loan Costs in this table. Difference is auto calculated"/>
    </ext>
  </extLst>
</table>
</file>

<file path=xl/tables/table4.xml><?xml version="1.0" encoding="utf-8"?>
<table xmlns="http://schemas.openxmlformats.org/spreadsheetml/2006/main" id="4" name="Transportation" displayName="Transportation" ref="B27:E35" totalsRowCount="1" headerRowDxfId="98" dataDxfId="97" totalsRowDxfId="96">
  <autoFilter ref="B27:E34">
    <filterColumn colId="0" hiddenButton="1"/>
    <filterColumn colId="1" hiddenButton="1"/>
    <filterColumn colId="2" hiddenButton="1"/>
    <filterColumn colId="3" hiddenButton="1"/>
  </autoFilter>
  <tableColumns count="4">
    <tableColumn id="1" name="TRANSPORTATION" totalsRowLabel="Subtotal" dataDxfId="95" totalsRowDxfId="94"/>
    <tableColumn id="2" name="Projected Cost" dataDxfId="93" totalsRowDxfId="92"/>
    <tableColumn id="3" name="Actual Cost" dataDxfId="91" totalsRowDxfId="90"/>
    <tableColumn id="4" name="Difference" totalsRowFunction="sum" dataDxfId="89" totalsRowDxfId="88">
      <calculatedColumnFormula>Transportation[[#This Row],[Projected Cost]]-Transportation[[#This Row],[Actual Cost]]</calculatedColumnFormula>
    </tableColumn>
  </tableColumns>
  <tableStyleInfo name="Address Book" showFirstColumn="1" showLastColumn="1" showRowStripes="1" showColumnStripes="0"/>
  <extLst>
    <ext xmlns:x14="http://schemas.microsoft.com/office/spreadsheetml/2009/9/main" uri="{504A1905-F514-4f6f-8877-14C23A59335A}">
      <x14:table altTextSummary="Enter Projected and Actual Transportation Costs in this table. Difference is auto calculated"/>
    </ext>
  </extLst>
</table>
</file>

<file path=xl/tables/table5.xml><?xml version="1.0" encoding="utf-8"?>
<table xmlns="http://schemas.openxmlformats.org/spreadsheetml/2006/main" id="5" name="Insurance" displayName="Insurance" ref="B37:E42" totalsRowCount="1" headerRowDxfId="87" dataDxfId="86" totalsRowDxfId="85">
  <autoFilter ref="B37:E41">
    <filterColumn colId="0" hiddenButton="1"/>
    <filterColumn colId="1" hiddenButton="1"/>
    <filterColumn colId="2" hiddenButton="1"/>
    <filterColumn colId="3" hiddenButton="1"/>
  </autoFilter>
  <tableColumns count="4">
    <tableColumn id="1" name="INSURANCE" totalsRowLabel="Subtotal" dataDxfId="84" totalsRowDxfId="83"/>
    <tableColumn id="2" name="Projected Cost" dataDxfId="82" totalsRowDxfId="81"/>
    <tableColumn id="3" name="Actual Cost" dataDxfId="80" totalsRowDxfId="79"/>
    <tableColumn id="4" name="Difference" totalsRowFunction="sum" dataDxfId="78" totalsRowDxfId="77">
      <calculatedColumnFormula>Insurance[[#This Row],[Projected Cost]]-Insurance[[#This Row],[Actual Cost]]</calculatedColumnFormula>
    </tableColumn>
  </tableColumns>
  <tableStyleInfo name="Address Book" showFirstColumn="1" showLastColumn="1" showRowStripes="1" showColumnStripes="0"/>
  <extLst>
    <ext xmlns:x14="http://schemas.microsoft.com/office/spreadsheetml/2009/9/main" uri="{504A1905-F514-4f6f-8877-14C23A59335A}">
      <x14:table altTextSummary="Enter Projected and Actual Insurance Costs in this table. Difference is auto calculated"/>
    </ext>
  </extLst>
</table>
</file>

<file path=xl/tables/table6.xml><?xml version="1.0" encoding="utf-8"?>
<table xmlns="http://schemas.openxmlformats.org/spreadsheetml/2006/main" id="6" name="Taxes" displayName="Taxes" ref="G35:J40" totalsRowCount="1" headerRowDxfId="76" dataDxfId="75" totalsRowDxfId="74">
  <autoFilter ref="G35:J39">
    <filterColumn colId="0" hiddenButton="1"/>
    <filterColumn colId="1" hiddenButton="1"/>
    <filterColumn colId="2" hiddenButton="1"/>
    <filterColumn colId="3" hiddenButton="1"/>
  </autoFilter>
  <tableColumns count="4">
    <tableColumn id="1" name="TAXES" totalsRowLabel="Subtotal" dataDxfId="73" totalsRowDxfId="72"/>
    <tableColumn id="2" name="Projected Cost" dataDxfId="71" totalsRowDxfId="70"/>
    <tableColumn id="3" name="Actual Cost" dataDxfId="69" totalsRowDxfId="68"/>
    <tableColumn id="4" name="Difference" totalsRowFunction="sum" dataDxfId="67" totalsRowDxfId="66">
      <calculatedColumnFormula>Taxes[[#This Row],[Projected Cost]]-Taxes[[#This Row],[Actual Cost]]</calculatedColumnFormula>
    </tableColumn>
  </tableColumns>
  <tableStyleInfo name="Address Book" showFirstColumn="1" showLastColumn="1" showRowStripes="1" showColumnStripes="0"/>
  <extLst>
    <ext xmlns:x14="http://schemas.microsoft.com/office/spreadsheetml/2009/9/main" uri="{504A1905-F514-4f6f-8877-14C23A59335A}">
      <x14:table altTextSummary="Enter Projected and Actual Taxes Costs in this table. Difference is auto calculated"/>
    </ext>
  </extLst>
</table>
</file>

<file path=xl/tables/table7.xml><?xml version="1.0" encoding="utf-8"?>
<table xmlns="http://schemas.openxmlformats.org/spreadsheetml/2006/main" id="7" name="Savings" displayName="Savings" ref="G42:J46" totalsRowCount="1" headerRowDxfId="65" dataDxfId="64" totalsRowDxfId="63">
  <autoFilter ref="G42:J45">
    <filterColumn colId="0" hiddenButton="1"/>
    <filterColumn colId="1" hiddenButton="1"/>
    <filterColumn colId="2" hiddenButton="1"/>
    <filterColumn colId="3" hiddenButton="1"/>
  </autoFilter>
  <tableColumns count="4">
    <tableColumn id="1" name="SAVINGS OR INVESTMENTS" totalsRowLabel="Subtotal" dataDxfId="62" totalsRowDxfId="61"/>
    <tableColumn id="2" name="Projected Cost" dataDxfId="60" totalsRowDxfId="59"/>
    <tableColumn id="3" name="Actual Cost" dataDxfId="58" totalsRowDxfId="57"/>
    <tableColumn id="4" name="Difference" totalsRowFunction="sum" dataDxfId="56" totalsRowDxfId="55">
      <calculatedColumnFormula>Savings[[#This Row],[Projected Cost]]-Savings[[#This Row],[Actual Cost]]</calculatedColumnFormula>
    </tableColumn>
  </tableColumns>
  <tableStyleInfo name="Address Book" showFirstColumn="1" showLastColumn="1" showRowStripes="1" showColumnStripes="0"/>
  <extLst>
    <ext xmlns:x14="http://schemas.microsoft.com/office/spreadsheetml/2009/9/main" uri="{504A1905-F514-4f6f-8877-14C23A59335A}">
      <x14:table altTextSummary="Enter Projected and Actual Costs for Savings or Investments in this table. Difference is auto calculated"/>
    </ext>
  </extLst>
</table>
</file>

<file path=xl/tables/table8.xml><?xml version="1.0" encoding="utf-8"?>
<table xmlns="http://schemas.openxmlformats.org/spreadsheetml/2006/main" id="8" name="Food" displayName="Food" ref="B44:E48" totalsRowCount="1" headerRowDxfId="54" dataDxfId="53" totalsRowDxfId="52">
  <autoFilter ref="B44:E47">
    <filterColumn colId="0" hiddenButton="1"/>
    <filterColumn colId="1" hiddenButton="1"/>
    <filterColumn colId="2" hiddenButton="1"/>
    <filterColumn colId="3" hiddenButton="1"/>
  </autoFilter>
  <tableColumns count="4">
    <tableColumn id="1" name="FOOD" totalsRowLabel="Subtotal" dataDxfId="51" totalsRowDxfId="50"/>
    <tableColumn id="2" name="Projected Cost" dataDxfId="49" totalsRowDxfId="48"/>
    <tableColumn id="3" name="Actual Cost" dataDxfId="47" totalsRowDxfId="46"/>
    <tableColumn id="4" name="Difference" totalsRowFunction="sum" dataDxfId="45" totalsRowDxfId="44">
      <calculatedColumnFormula>Food[[#This Row],[Projected Cost]]-Food[[#This Row],[Actual Cost]]</calculatedColumnFormula>
    </tableColumn>
  </tableColumns>
  <tableStyleInfo name="Address Book" showFirstColumn="1" showLastColumn="1" showRowStripes="1" showColumnStripes="0"/>
  <extLst>
    <ext xmlns:x14="http://schemas.microsoft.com/office/spreadsheetml/2009/9/main" uri="{504A1905-F514-4f6f-8877-14C23A59335A}">
      <x14:table altTextSummary="Enter Projected and Actual Food Costs in this table. Difference is auto calculated"/>
    </ext>
  </extLst>
</table>
</file>

<file path=xl/tables/table9.xml><?xml version="1.0" encoding="utf-8"?>
<table xmlns="http://schemas.openxmlformats.org/spreadsheetml/2006/main" id="9" name="Gifts" displayName="Gifts" ref="G48:J52" totalsRowCount="1" headerRowDxfId="43" dataDxfId="42" totalsRowDxfId="41">
  <autoFilter ref="G48:J51">
    <filterColumn colId="0" hiddenButton="1"/>
    <filterColumn colId="1" hiddenButton="1"/>
    <filterColumn colId="2" hiddenButton="1"/>
    <filterColumn colId="3" hiddenButton="1"/>
  </autoFilter>
  <tableColumns count="4">
    <tableColumn id="1" name="GIFTS AND DONATIONS" totalsRowLabel="Subtotal" dataDxfId="40" totalsRowDxfId="39"/>
    <tableColumn id="2" name="Projected Cost" dataDxfId="38" totalsRowDxfId="37"/>
    <tableColumn id="3" name="Actual Cost" dataDxfId="36" totalsRowDxfId="35"/>
    <tableColumn id="4" name="Difference" totalsRowFunction="sum" dataDxfId="34" totalsRowDxfId="33">
      <calculatedColumnFormula>Gifts[[#This Row],[Projected Cost]]-Gifts[[#This Row],[Actual Cost]]</calculatedColumnFormula>
    </tableColumn>
  </tableColumns>
  <tableStyleInfo name="Address Book" showFirstColumn="1" showLastColumn="1" showRowStripes="1" showColumnStripes="0"/>
  <extLst>
    <ext xmlns:x14="http://schemas.microsoft.com/office/spreadsheetml/2009/9/main" uri="{504A1905-F514-4f6f-8877-14C23A59335A}">
      <x14:table altTextSummary="Enter Projected and Actual Costs for Gifts and Donations in this table. Difference is auto calculated"/>
    </ext>
  </extLst>
</table>
</file>

<file path=xl/theme/theme1.xml><?xml version="1.0" encoding="utf-8"?>
<a:theme xmlns:a="http://schemas.openxmlformats.org/drawingml/2006/main" name="Personal">
  <a:themeElements>
    <a:clrScheme name="Rainbow">
      <a:dk1>
        <a:srgbClr val="000000"/>
      </a:dk1>
      <a:lt1>
        <a:srgbClr val="FFFFFF"/>
      </a:lt1>
      <a:dk2>
        <a:srgbClr val="7E8083"/>
      </a:dk2>
      <a:lt2>
        <a:srgbClr val="E4E5E6"/>
      </a:lt2>
      <a:accent1>
        <a:srgbClr val="7AC143"/>
      </a:accent1>
      <a:accent2>
        <a:srgbClr val="00853E"/>
      </a:accent2>
      <a:accent3>
        <a:srgbClr val="00ADEE"/>
      </a:accent3>
      <a:accent4>
        <a:srgbClr val="FFC000"/>
      </a:accent4>
      <a:accent5>
        <a:srgbClr val="F47920"/>
      </a:accent5>
      <a:accent6>
        <a:srgbClr val="E51937"/>
      </a:accent6>
      <a:hlink>
        <a:srgbClr val="F47920"/>
      </a:hlink>
      <a:folHlink>
        <a:srgbClr val="954F72"/>
      </a:folHlink>
    </a:clrScheme>
    <a:fontScheme name="Custom 2">
      <a:majorFont>
        <a:latin typeface="Rockwell"/>
        <a:ea typeface=""/>
        <a:cs typeface=""/>
      </a:majorFont>
      <a:minorFont>
        <a:latin typeface="Lucida San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13" Type="http://schemas.openxmlformats.org/officeDocument/2006/relationships/table" Target="../tables/table11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12" Type="http://schemas.openxmlformats.org/officeDocument/2006/relationships/table" Target="../tables/table10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4.xml"/><Relationship Id="rId11" Type="http://schemas.openxmlformats.org/officeDocument/2006/relationships/table" Target="../tables/table9.xml"/><Relationship Id="rId5" Type="http://schemas.openxmlformats.org/officeDocument/2006/relationships/table" Target="../tables/table3.xml"/><Relationship Id="rId10" Type="http://schemas.openxmlformats.org/officeDocument/2006/relationships/table" Target="../tables/table8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Relationship Id="rId14" Type="http://schemas.openxmlformats.org/officeDocument/2006/relationships/table" Target="../tables/table1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B1:B7"/>
  <sheetViews>
    <sheetView showGridLines="0" workbookViewId="0"/>
  </sheetViews>
  <sheetFormatPr defaultRowHeight="12.75"/>
  <cols>
    <col min="1" max="1" width="2.375" customWidth="1"/>
    <col min="2" max="2" width="80.625" customWidth="1"/>
    <col min="3" max="3" width="2.625" customWidth="1"/>
  </cols>
  <sheetData>
    <row r="1" spans="2:2" s="6" customFormat="1" ht="30" customHeight="1">
      <c r="B1" s="7" t="s">
        <v>76</v>
      </c>
    </row>
    <row r="2" spans="2:2" ht="48.6" customHeight="1">
      <c r="B2" s="3" t="s">
        <v>69</v>
      </c>
    </row>
    <row r="3" spans="2:2" ht="34.35" customHeight="1">
      <c r="B3" s="3" t="s">
        <v>70</v>
      </c>
    </row>
    <row r="4" spans="2:2" ht="33.75" customHeight="1">
      <c r="B4" s="3" t="s">
        <v>75</v>
      </c>
    </row>
    <row r="5" spans="2:2" ht="34.35" customHeight="1">
      <c r="B5" s="24" t="s">
        <v>71</v>
      </c>
    </row>
    <row r="6" spans="2:2" ht="57">
      <c r="B6" s="3" t="s">
        <v>72</v>
      </c>
    </row>
    <row r="7" spans="2:2" ht="28.5">
      <c r="B7" s="3" t="s">
        <v>73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  <pageSetUpPr autoPageBreaks="0" fitToPage="1"/>
  </sheetPr>
  <dimension ref="A1:J67"/>
  <sheetViews>
    <sheetView showGridLines="0" tabSelected="1" zoomScaleNormal="100" workbookViewId="0"/>
  </sheetViews>
  <sheetFormatPr defaultRowHeight="12.75"/>
  <cols>
    <col min="1" max="1" width="2.625" style="5" customWidth="1"/>
    <col min="2" max="2" width="30.625" customWidth="1"/>
    <col min="3" max="3" width="15.875" customWidth="1"/>
    <col min="4" max="4" width="12.875" customWidth="1"/>
    <col min="5" max="5" width="12.5" customWidth="1"/>
    <col min="6" max="6" width="2.625" customWidth="1"/>
    <col min="7" max="7" width="30.625" customWidth="1"/>
    <col min="8" max="8" width="15.875" customWidth="1"/>
    <col min="9" max="9" width="12.875" customWidth="1"/>
    <col min="10" max="10" width="17.625" customWidth="1"/>
    <col min="11" max="11" width="2.625" customWidth="1"/>
  </cols>
  <sheetData>
    <row r="1" spans="1:10" s="1" customFormat="1" ht="14.25">
      <c r="A1" s="4" t="s">
        <v>74</v>
      </c>
    </row>
    <row r="2" spans="1:10" s="1" customFormat="1" ht="71.25" customHeight="1">
      <c r="A2" s="23" t="s">
        <v>82</v>
      </c>
      <c r="B2" s="18"/>
      <c r="C2" s="20" t="s">
        <v>86</v>
      </c>
      <c r="D2" s="19"/>
      <c r="E2" s="19"/>
      <c r="F2" s="19"/>
      <c r="G2" s="19"/>
      <c r="H2" s="19"/>
      <c r="I2" s="19"/>
      <c r="J2" s="19"/>
    </row>
    <row r="4" spans="1:10" ht="24.95" customHeight="1">
      <c r="A4" s="5" t="s">
        <v>94</v>
      </c>
      <c r="B4" s="29" t="s">
        <v>77</v>
      </c>
      <c r="C4" s="30"/>
      <c r="D4" s="8"/>
      <c r="E4" s="27" t="s">
        <v>79</v>
      </c>
      <c r="F4" s="27"/>
      <c r="G4" s="27"/>
      <c r="H4" s="28">
        <f>C7-J61</f>
        <v>3405</v>
      </c>
    </row>
    <row r="5" spans="1:10" ht="24.95" customHeight="1">
      <c r="B5" s="12" t="s">
        <v>0</v>
      </c>
      <c r="C5" s="13">
        <v>4300</v>
      </c>
      <c r="E5" s="27"/>
      <c r="F5" s="27"/>
      <c r="G5" s="27"/>
      <c r="H5" s="28"/>
      <c r="I5" s="9"/>
    </row>
    <row r="6" spans="1:10" ht="24.95" customHeight="1">
      <c r="B6" s="12" t="s">
        <v>1</v>
      </c>
      <c r="C6" s="13">
        <v>300</v>
      </c>
      <c r="E6" s="27" t="s">
        <v>80</v>
      </c>
      <c r="F6" s="27"/>
      <c r="G6" s="27"/>
      <c r="H6" s="28">
        <f>C12-J63</f>
        <v>3064</v>
      </c>
      <c r="I6" s="9"/>
    </row>
    <row r="7" spans="1:10" ht="24.95" customHeight="1">
      <c r="A7" s="5" t="s">
        <v>95</v>
      </c>
      <c r="B7" s="12" t="s">
        <v>2</v>
      </c>
      <c r="C7" s="14">
        <f>SUM(C5:C6)</f>
        <v>4600</v>
      </c>
      <c r="E7" s="27"/>
      <c r="F7" s="27"/>
      <c r="G7" s="27"/>
      <c r="H7" s="28"/>
      <c r="I7" s="9"/>
    </row>
    <row r="8" spans="1:10" ht="24.95" customHeight="1">
      <c r="B8" s="2"/>
      <c r="C8" s="2"/>
      <c r="D8" s="2"/>
      <c r="E8" s="27" t="s">
        <v>81</v>
      </c>
      <c r="F8" s="27"/>
      <c r="G8" s="27"/>
      <c r="H8" s="28">
        <f>H6-H4</f>
        <v>-341</v>
      </c>
      <c r="I8" s="9"/>
    </row>
    <row r="9" spans="1:10" ht="24.95" customHeight="1">
      <c r="A9" s="5" t="s">
        <v>87</v>
      </c>
      <c r="B9" s="29" t="s">
        <v>78</v>
      </c>
      <c r="C9" s="31"/>
      <c r="D9" s="8"/>
      <c r="E9" s="27"/>
      <c r="F9" s="27"/>
      <c r="G9" s="27"/>
      <c r="H9" s="28"/>
      <c r="I9" s="10"/>
    </row>
    <row r="10" spans="1:10" ht="24.95" customHeight="1">
      <c r="B10" s="12" t="s">
        <v>0</v>
      </c>
      <c r="C10" s="13">
        <v>4000</v>
      </c>
      <c r="I10" s="9"/>
    </row>
    <row r="11" spans="1:10" ht="24.95" customHeight="1">
      <c r="B11" s="12" t="s">
        <v>1</v>
      </c>
      <c r="C11" s="13">
        <v>300</v>
      </c>
      <c r="E11" s="9"/>
      <c r="H11" s="11"/>
      <c r="I11" s="9"/>
    </row>
    <row r="12" spans="1:10" ht="24.95" customHeight="1">
      <c r="B12" s="12" t="s">
        <v>2</v>
      </c>
      <c r="C12" s="14">
        <f>SUM(C10:C11)</f>
        <v>4300</v>
      </c>
    </row>
    <row r="14" spans="1:10" ht="24.95" customHeight="1">
      <c r="A14" s="5" t="s">
        <v>88</v>
      </c>
      <c r="B14" s="17" t="s">
        <v>3</v>
      </c>
      <c r="C14" s="17" t="s">
        <v>4</v>
      </c>
      <c r="D14" s="17" t="s">
        <v>5</v>
      </c>
      <c r="E14" s="17" t="s">
        <v>6</v>
      </c>
      <c r="F14" s="21"/>
      <c r="G14" s="17" t="s">
        <v>7</v>
      </c>
      <c r="H14" s="17" t="s">
        <v>4</v>
      </c>
      <c r="I14" s="17" t="s">
        <v>5</v>
      </c>
      <c r="J14" s="17" t="s">
        <v>6</v>
      </c>
    </row>
    <row r="15" spans="1:10" ht="24.95" customHeight="1">
      <c r="B15" s="15" t="s">
        <v>8</v>
      </c>
      <c r="C15" s="16">
        <v>1000</v>
      </c>
      <c r="D15" s="16">
        <v>1000</v>
      </c>
      <c r="E15" s="16">
        <f>Housing[[#This Row],[Projected Cost]]-Housing[[#This Row],[Actual Cost]]</f>
        <v>0</v>
      </c>
      <c r="F15" s="21"/>
      <c r="G15" s="15" t="s">
        <v>9</v>
      </c>
      <c r="H15" s="16"/>
      <c r="I15" s="16"/>
      <c r="J15" s="16">
        <f>Entertainment[[#This Row],[Projected Cost]]-Entertainment[[#This Row],[Actual Cost]]</f>
        <v>0</v>
      </c>
    </row>
    <row r="16" spans="1:10" ht="24.95" customHeight="1">
      <c r="B16" s="15" t="s">
        <v>10</v>
      </c>
      <c r="C16" s="16">
        <v>54</v>
      </c>
      <c r="D16" s="16">
        <v>100</v>
      </c>
      <c r="E16" s="16">
        <f>Housing[[#This Row],[Projected Cost]]-Housing[[#This Row],[Actual Cost]]</f>
        <v>-46</v>
      </c>
      <c r="F16" s="21"/>
      <c r="G16" s="15" t="s">
        <v>11</v>
      </c>
      <c r="H16" s="16"/>
      <c r="I16" s="16"/>
      <c r="J16" s="16">
        <f>Entertainment[[#This Row],[Projected Cost]]-Entertainment[[#This Row],[Actual Cost]]</f>
        <v>0</v>
      </c>
    </row>
    <row r="17" spans="1:10" ht="24.95" customHeight="1">
      <c r="B17" s="15" t="s">
        <v>12</v>
      </c>
      <c r="C17" s="16">
        <v>44</v>
      </c>
      <c r="D17" s="16">
        <v>56</v>
      </c>
      <c r="E17" s="16">
        <f>Housing[[#This Row],[Projected Cost]]-Housing[[#This Row],[Actual Cost]]</f>
        <v>-12</v>
      </c>
      <c r="F17" s="21"/>
      <c r="G17" s="15" t="s">
        <v>13</v>
      </c>
      <c r="H17" s="16"/>
      <c r="I17" s="16"/>
      <c r="J17" s="16">
        <f>Entertainment[[#This Row],[Projected Cost]]-Entertainment[[#This Row],[Actual Cost]]</f>
        <v>0</v>
      </c>
    </row>
    <row r="18" spans="1:10" ht="24.95" customHeight="1">
      <c r="B18" s="15" t="s">
        <v>14</v>
      </c>
      <c r="C18" s="16">
        <v>22</v>
      </c>
      <c r="D18" s="16">
        <v>28</v>
      </c>
      <c r="E18" s="16">
        <f>Housing[[#This Row],[Projected Cost]]-Housing[[#This Row],[Actual Cost]]</f>
        <v>-6</v>
      </c>
      <c r="F18" s="21"/>
      <c r="G18" s="15" t="s">
        <v>15</v>
      </c>
      <c r="H18" s="16"/>
      <c r="I18" s="16"/>
      <c r="J18" s="16">
        <f>Entertainment[[#This Row],[Projected Cost]]-Entertainment[[#This Row],[Actual Cost]]</f>
        <v>0</v>
      </c>
    </row>
    <row r="19" spans="1:10" ht="24.95" customHeight="1">
      <c r="B19" s="15" t="s">
        <v>16</v>
      </c>
      <c r="C19" s="16">
        <v>8</v>
      </c>
      <c r="D19" s="16">
        <v>8</v>
      </c>
      <c r="E19" s="16">
        <f>Housing[[#This Row],[Projected Cost]]-Housing[[#This Row],[Actual Cost]]</f>
        <v>0</v>
      </c>
      <c r="F19" s="21"/>
      <c r="G19" s="15" t="s">
        <v>17</v>
      </c>
      <c r="H19" s="16"/>
      <c r="I19" s="16"/>
      <c r="J19" s="16">
        <f>Entertainment[[#This Row],[Projected Cost]]-Entertainment[[#This Row],[Actual Cost]]</f>
        <v>0</v>
      </c>
    </row>
    <row r="20" spans="1:10" ht="24.95" customHeight="1">
      <c r="B20" s="15" t="s">
        <v>18</v>
      </c>
      <c r="C20" s="16">
        <v>34</v>
      </c>
      <c r="D20" s="16">
        <v>34</v>
      </c>
      <c r="E20" s="16">
        <f>Housing[[#This Row],[Projected Cost]]-Housing[[#This Row],[Actual Cost]]</f>
        <v>0</v>
      </c>
      <c r="F20" s="21"/>
      <c r="G20" s="15" t="s">
        <v>19</v>
      </c>
      <c r="H20" s="16"/>
      <c r="I20" s="16"/>
      <c r="J20" s="16">
        <f>Entertainment[[#This Row],[Projected Cost]]-Entertainment[[#This Row],[Actual Cost]]</f>
        <v>0</v>
      </c>
    </row>
    <row r="21" spans="1:10" ht="24.95" customHeight="1">
      <c r="B21" s="15" t="s">
        <v>20</v>
      </c>
      <c r="C21" s="16">
        <v>10</v>
      </c>
      <c r="D21" s="16">
        <v>10</v>
      </c>
      <c r="E21" s="16">
        <f>Housing[[#This Row],[Projected Cost]]-Housing[[#This Row],[Actual Cost]]</f>
        <v>0</v>
      </c>
      <c r="F21" s="21"/>
      <c r="G21" s="15" t="s">
        <v>21</v>
      </c>
      <c r="H21" s="16"/>
      <c r="I21" s="16"/>
      <c r="J21" s="16">
        <f>Entertainment[[#This Row],[Projected Cost]]-Entertainment[[#This Row],[Actual Cost]]</f>
        <v>0</v>
      </c>
    </row>
    <row r="22" spans="1:10" ht="24.95" customHeight="1">
      <c r="B22" s="15" t="s">
        <v>22</v>
      </c>
      <c r="C22" s="16">
        <v>23</v>
      </c>
      <c r="D22" s="16">
        <v>0</v>
      </c>
      <c r="E22" s="16">
        <f>Housing[[#This Row],[Projected Cost]]-Housing[[#This Row],[Actual Cost]]</f>
        <v>23</v>
      </c>
      <c r="F22" s="21"/>
      <c r="G22" s="15" t="s">
        <v>21</v>
      </c>
      <c r="H22" s="16"/>
      <c r="I22" s="16"/>
      <c r="J22" s="16">
        <f>Entertainment[[#This Row],[Projected Cost]]-Entertainment[[#This Row],[Actual Cost]]</f>
        <v>0</v>
      </c>
    </row>
    <row r="23" spans="1:10" ht="24.95" customHeight="1">
      <c r="B23" s="15" t="s">
        <v>23</v>
      </c>
      <c r="C23" s="16">
        <v>0</v>
      </c>
      <c r="D23" s="16">
        <v>0</v>
      </c>
      <c r="E23" s="16">
        <f>Housing[[#This Row],[Projected Cost]]-Housing[[#This Row],[Actual Cost]]</f>
        <v>0</v>
      </c>
      <c r="F23" s="21"/>
      <c r="G23" s="15" t="s">
        <v>21</v>
      </c>
      <c r="H23" s="16"/>
      <c r="I23" s="16"/>
      <c r="J23" s="16">
        <f>Entertainment[[#This Row],[Projected Cost]]-Entertainment[[#This Row],[Actual Cost]]</f>
        <v>0</v>
      </c>
    </row>
    <row r="24" spans="1:10" ht="24.95" customHeight="1">
      <c r="B24" s="15" t="s">
        <v>21</v>
      </c>
      <c r="C24" s="16">
        <v>0</v>
      </c>
      <c r="D24" s="16">
        <v>0</v>
      </c>
      <c r="E24" s="16">
        <f>Housing[[#This Row],[Projected Cost]]-Housing[[#This Row],[Actual Cost]]</f>
        <v>0</v>
      </c>
      <c r="F24" s="21"/>
      <c r="G24" s="22" t="s">
        <v>68</v>
      </c>
      <c r="H24" s="16"/>
      <c r="I24" s="16"/>
      <c r="J24" s="16">
        <f>SUBTOTAL(109,Entertainment[Difference])</f>
        <v>0</v>
      </c>
    </row>
    <row r="25" spans="1:10" ht="24.95" customHeight="1">
      <c r="B25" s="22" t="s">
        <v>68</v>
      </c>
      <c r="C25" s="16"/>
      <c r="D25" s="16"/>
      <c r="E25" s="16">
        <f>SUBTOTAL(109,Housing[Difference])</f>
        <v>-41</v>
      </c>
      <c r="F25" s="21"/>
      <c r="G25" s="26"/>
      <c r="H25" s="26"/>
      <c r="I25" s="26"/>
      <c r="J25" s="26"/>
    </row>
    <row r="26" spans="1:10" ht="24.95" customHeight="1">
      <c r="B26" s="26"/>
      <c r="C26" s="26"/>
      <c r="D26" s="26"/>
      <c r="E26" s="26"/>
      <c r="F26" s="21"/>
      <c r="G26" s="17" t="s">
        <v>24</v>
      </c>
      <c r="H26" s="17" t="s">
        <v>4</v>
      </c>
      <c r="I26" s="17" t="s">
        <v>5</v>
      </c>
      <c r="J26" s="17" t="s">
        <v>6</v>
      </c>
    </row>
    <row r="27" spans="1:10" ht="24.95" customHeight="1">
      <c r="A27" s="5" t="s">
        <v>89</v>
      </c>
      <c r="B27" s="17" t="s">
        <v>25</v>
      </c>
      <c r="C27" s="17" t="s">
        <v>4</v>
      </c>
      <c r="D27" s="17" t="s">
        <v>5</v>
      </c>
      <c r="E27" s="17" t="s">
        <v>6</v>
      </c>
      <c r="F27" s="21"/>
      <c r="G27" s="15" t="s">
        <v>26</v>
      </c>
      <c r="H27" s="16"/>
      <c r="I27" s="16"/>
      <c r="J27" s="16">
        <f>Loans[[#This Row],[Projected Cost]]-Loans[[#This Row],[Actual Cost]]</f>
        <v>0</v>
      </c>
    </row>
    <row r="28" spans="1:10" ht="24.95" customHeight="1">
      <c r="B28" s="15" t="s">
        <v>27</v>
      </c>
      <c r="C28" s="16"/>
      <c r="D28" s="16"/>
      <c r="E28" s="16">
        <f>Transportation[[#This Row],[Projected Cost]]-Transportation[[#This Row],[Actual Cost]]</f>
        <v>0</v>
      </c>
      <c r="F28" s="21"/>
      <c r="G28" s="15" t="s">
        <v>28</v>
      </c>
      <c r="H28" s="16"/>
      <c r="I28" s="16"/>
      <c r="J28" s="16">
        <f>Loans[[#This Row],[Projected Cost]]-Loans[[#This Row],[Actual Cost]]</f>
        <v>0</v>
      </c>
    </row>
    <row r="29" spans="1:10" ht="24.95" customHeight="1">
      <c r="B29" s="15" t="s">
        <v>29</v>
      </c>
      <c r="C29" s="16"/>
      <c r="D29" s="16"/>
      <c r="E29" s="16">
        <f>Transportation[[#This Row],[Projected Cost]]-Transportation[[#This Row],[Actual Cost]]</f>
        <v>0</v>
      </c>
      <c r="F29" s="21"/>
      <c r="G29" s="15" t="s">
        <v>30</v>
      </c>
      <c r="H29" s="16"/>
      <c r="I29" s="16"/>
      <c r="J29" s="16">
        <f>Loans[[#This Row],[Projected Cost]]-Loans[[#This Row],[Actual Cost]]</f>
        <v>0</v>
      </c>
    </row>
    <row r="30" spans="1:10" ht="24.95" customHeight="1">
      <c r="B30" s="15" t="s">
        <v>31</v>
      </c>
      <c r="C30" s="16"/>
      <c r="D30" s="16"/>
      <c r="E30" s="16">
        <f>Transportation[[#This Row],[Projected Cost]]-Transportation[[#This Row],[Actual Cost]]</f>
        <v>0</v>
      </c>
      <c r="F30" s="21"/>
      <c r="G30" s="15" t="s">
        <v>30</v>
      </c>
      <c r="H30" s="16"/>
      <c r="I30" s="16"/>
      <c r="J30" s="16">
        <f>Loans[[#This Row],[Projected Cost]]-Loans[[#This Row],[Actual Cost]]</f>
        <v>0</v>
      </c>
    </row>
    <row r="31" spans="1:10" ht="24.95" customHeight="1">
      <c r="B31" s="15" t="s">
        <v>32</v>
      </c>
      <c r="C31" s="16"/>
      <c r="D31" s="16"/>
      <c r="E31" s="16">
        <f>Transportation[[#This Row],[Projected Cost]]-Transportation[[#This Row],[Actual Cost]]</f>
        <v>0</v>
      </c>
      <c r="F31" s="21"/>
      <c r="G31" s="15" t="s">
        <v>30</v>
      </c>
      <c r="H31" s="16"/>
      <c r="I31" s="16"/>
      <c r="J31" s="16">
        <f>Loans[[#This Row],[Projected Cost]]-Loans[[#This Row],[Actual Cost]]</f>
        <v>0</v>
      </c>
    </row>
    <row r="32" spans="1:10" ht="24.95" customHeight="1">
      <c r="B32" s="15" t="s">
        <v>33</v>
      </c>
      <c r="C32" s="16"/>
      <c r="D32" s="16"/>
      <c r="E32" s="16">
        <f>Transportation[[#This Row],[Projected Cost]]-Transportation[[#This Row],[Actual Cost]]</f>
        <v>0</v>
      </c>
      <c r="F32" s="21"/>
      <c r="G32" s="15" t="s">
        <v>21</v>
      </c>
      <c r="H32" s="16"/>
      <c r="I32" s="16"/>
      <c r="J32" s="16">
        <f>Loans[[#This Row],[Projected Cost]]-Loans[[#This Row],[Actual Cost]]</f>
        <v>0</v>
      </c>
    </row>
    <row r="33" spans="1:10" ht="24.95" customHeight="1">
      <c r="B33" s="15" t="s">
        <v>34</v>
      </c>
      <c r="C33" s="16"/>
      <c r="D33" s="16"/>
      <c r="E33" s="16">
        <f>Transportation[[#This Row],[Projected Cost]]-Transportation[[#This Row],[Actual Cost]]</f>
        <v>0</v>
      </c>
      <c r="F33" s="21"/>
      <c r="G33" s="22" t="s">
        <v>68</v>
      </c>
      <c r="H33" s="16"/>
      <c r="I33" s="16"/>
      <c r="J33" s="16">
        <f>SUBTOTAL(109,Loans[Difference])</f>
        <v>0</v>
      </c>
    </row>
    <row r="34" spans="1:10" ht="24.95" customHeight="1">
      <c r="B34" s="15" t="s">
        <v>21</v>
      </c>
      <c r="C34" s="16"/>
      <c r="D34" s="16"/>
      <c r="E34" s="16">
        <f>Transportation[[#This Row],[Projected Cost]]-Transportation[[#This Row],[Actual Cost]]</f>
        <v>0</v>
      </c>
      <c r="F34" s="21"/>
      <c r="G34" s="26"/>
      <c r="H34" s="26"/>
      <c r="I34" s="26"/>
      <c r="J34" s="26"/>
    </row>
    <row r="35" spans="1:10" ht="24.95" customHeight="1">
      <c r="B35" s="22" t="s">
        <v>68</v>
      </c>
      <c r="C35" s="16"/>
      <c r="D35" s="16"/>
      <c r="E35" s="16">
        <f>SUBTOTAL(109,Transportation[Difference])</f>
        <v>0</v>
      </c>
      <c r="F35" s="21"/>
      <c r="G35" s="17" t="s">
        <v>35</v>
      </c>
      <c r="H35" s="17" t="s">
        <v>4</v>
      </c>
      <c r="I35" s="17" t="s">
        <v>5</v>
      </c>
      <c r="J35" s="17" t="s">
        <v>6</v>
      </c>
    </row>
    <row r="36" spans="1:10" ht="24.95" customHeight="1">
      <c r="B36" s="26"/>
      <c r="C36" s="26"/>
      <c r="D36" s="26"/>
      <c r="E36" s="26"/>
      <c r="F36" s="21"/>
      <c r="G36" s="15" t="s">
        <v>36</v>
      </c>
      <c r="H36" s="16"/>
      <c r="I36" s="16"/>
      <c r="J36" s="16">
        <f>Taxes[[#This Row],[Projected Cost]]-Taxes[[#This Row],[Actual Cost]]</f>
        <v>0</v>
      </c>
    </row>
    <row r="37" spans="1:10" ht="24.95" customHeight="1">
      <c r="A37" s="5" t="s">
        <v>96</v>
      </c>
      <c r="B37" s="17" t="s">
        <v>37</v>
      </c>
      <c r="C37" s="17" t="s">
        <v>4</v>
      </c>
      <c r="D37" s="17" t="s">
        <v>5</v>
      </c>
      <c r="E37" s="17" t="s">
        <v>6</v>
      </c>
      <c r="F37" s="21"/>
      <c r="G37" s="15" t="s">
        <v>38</v>
      </c>
      <c r="H37" s="16"/>
      <c r="I37" s="16"/>
      <c r="J37" s="16">
        <f>Taxes[[#This Row],[Projected Cost]]-Taxes[[#This Row],[Actual Cost]]</f>
        <v>0</v>
      </c>
    </row>
    <row r="38" spans="1:10" ht="24.95" customHeight="1">
      <c r="B38" s="15" t="s">
        <v>39</v>
      </c>
      <c r="C38" s="16"/>
      <c r="D38" s="16"/>
      <c r="E38" s="16">
        <f>Insurance[[#This Row],[Projected Cost]]-Insurance[[#This Row],[Actual Cost]]</f>
        <v>0</v>
      </c>
      <c r="F38" s="21"/>
      <c r="G38" s="15" t="s">
        <v>40</v>
      </c>
      <c r="H38" s="16"/>
      <c r="I38" s="16"/>
      <c r="J38" s="16">
        <f>Taxes[[#This Row],[Projected Cost]]-Taxes[[#This Row],[Actual Cost]]</f>
        <v>0</v>
      </c>
    </row>
    <row r="39" spans="1:10" ht="24.95" customHeight="1">
      <c r="B39" s="15" t="s">
        <v>41</v>
      </c>
      <c r="C39" s="16"/>
      <c r="D39" s="16"/>
      <c r="E39" s="16">
        <f>Insurance[[#This Row],[Projected Cost]]-Insurance[[#This Row],[Actual Cost]]</f>
        <v>0</v>
      </c>
      <c r="F39" s="21"/>
      <c r="G39" s="15" t="s">
        <v>21</v>
      </c>
      <c r="H39" s="16"/>
      <c r="I39" s="16"/>
      <c r="J39" s="16">
        <f>Taxes[[#This Row],[Projected Cost]]-Taxes[[#This Row],[Actual Cost]]</f>
        <v>0</v>
      </c>
    </row>
    <row r="40" spans="1:10" ht="24.95" customHeight="1">
      <c r="B40" s="15" t="s">
        <v>42</v>
      </c>
      <c r="C40" s="16"/>
      <c r="D40" s="16"/>
      <c r="E40" s="16">
        <f>Insurance[[#This Row],[Projected Cost]]-Insurance[[#This Row],[Actual Cost]]</f>
        <v>0</v>
      </c>
      <c r="F40" s="21"/>
      <c r="G40" s="22" t="s">
        <v>68</v>
      </c>
      <c r="H40" s="16"/>
      <c r="I40" s="16"/>
      <c r="J40" s="16">
        <f>SUBTOTAL(109,Taxes[Difference])</f>
        <v>0</v>
      </c>
    </row>
    <row r="41" spans="1:10" ht="24.95" customHeight="1">
      <c r="B41" s="15" t="s">
        <v>21</v>
      </c>
      <c r="C41" s="16"/>
      <c r="D41" s="16"/>
      <c r="E41" s="16">
        <f>Insurance[[#This Row],[Projected Cost]]-Insurance[[#This Row],[Actual Cost]]</f>
        <v>0</v>
      </c>
      <c r="F41" s="21"/>
      <c r="G41" s="26"/>
      <c r="H41" s="26"/>
      <c r="I41" s="26"/>
      <c r="J41" s="26"/>
    </row>
    <row r="42" spans="1:10" ht="24.95" customHeight="1">
      <c r="B42" s="22" t="s">
        <v>68</v>
      </c>
      <c r="C42" s="16"/>
      <c r="D42" s="16"/>
      <c r="E42" s="16">
        <f>SUBTOTAL(109,Insurance[Difference])</f>
        <v>0</v>
      </c>
      <c r="F42" s="21"/>
      <c r="G42" s="17" t="s">
        <v>43</v>
      </c>
      <c r="H42" s="17" t="s">
        <v>4</v>
      </c>
      <c r="I42" s="17" t="s">
        <v>5</v>
      </c>
      <c r="J42" s="17" t="s">
        <v>6</v>
      </c>
    </row>
    <row r="43" spans="1:10" ht="24.95" customHeight="1">
      <c r="B43" s="26"/>
      <c r="C43" s="26"/>
      <c r="D43" s="26"/>
      <c r="E43" s="26"/>
      <c r="F43" s="21"/>
      <c r="G43" s="15" t="s">
        <v>44</v>
      </c>
      <c r="H43" s="16"/>
      <c r="I43" s="16"/>
      <c r="J43" s="16">
        <f>Savings[[#This Row],[Projected Cost]]-Savings[[#This Row],[Actual Cost]]</f>
        <v>0</v>
      </c>
    </row>
    <row r="44" spans="1:10" ht="24.95" customHeight="1">
      <c r="A44" s="5" t="s">
        <v>90</v>
      </c>
      <c r="B44" s="17" t="s">
        <v>45</v>
      </c>
      <c r="C44" s="17" t="s">
        <v>4</v>
      </c>
      <c r="D44" s="17" t="s">
        <v>5</v>
      </c>
      <c r="E44" s="17" t="s">
        <v>6</v>
      </c>
      <c r="F44" s="21"/>
      <c r="G44" s="15" t="s">
        <v>46</v>
      </c>
      <c r="H44" s="16"/>
      <c r="I44" s="16"/>
      <c r="J44" s="16">
        <f>Savings[[#This Row],[Projected Cost]]-Savings[[#This Row],[Actual Cost]]</f>
        <v>0</v>
      </c>
    </row>
    <row r="45" spans="1:10" ht="24.95" customHeight="1">
      <c r="B45" s="15" t="s">
        <v>47</v>
      </c>
      <c r="C45" s="16"/>
      <c r="D45" s="16"/>
      <c r="E45" s="16">
        <f>Food[[#This Row],[Projected Cost]]-Food[[#This Row],[Actual Cost]]</f>
        <v>0</v>
      </c>
      <c r="F45" s="21"/>
      <c r="G45" s="15" t="s">
        <v>21</v>
      </c>
      <c r="H45" s="16"/>
      <c r="I45" s="16"/>
      <c r="J45" s="16">
        <f>Savings[[#This Row],[Projected Cost]]-Savings[[#This Row],[Actual Cost]]</f>
        <v>0</v>
      </c>
    </row>
    <row r="46" spans="1:10" ht="24.95" customHeight="1">
      <c r="B46" s="15" t="s">
        <v>48</v>
      </c>
      <c r="C46" s="16"/>
      <c r="D46" s="16"/>
      <c r="E46" s="16">
        <f>Food[[#This Row],[Projected Cost]]-Food[[#This Row],[Actual Cost]]</f>
        <v>0</v>
      </c>
      <c r="F46" s="21"/>
      <c r="G46" s="22" t="s">
        <v>68</v>
      </c>
      <c r="H46" s="16"/>
      <c r="I46" s="16"/>
      <c r="J46" s="16">
        <f>SUBTOTAL(109,Savings[Difference])</f>
        <v>0</v>
      </c>
    </row>
    <row r="47" spans="1:10" ht="24.95" customHeight="1">
      <c r="B47" s="15" t="s">
        <v>21</v>
      </c>
      <c r="C47" s="16"/>
      <c r="D47" s="16"/>
      <c r="E47" s="16">
        <f>Food[[#This Row],[Projected Cost]]-Food[[#This Row],[Actual Cost]]</f>
        <v>0</v>
      </c>
      <c r="F47" s="21"/>
      <c r="G47" s="26"/>
      <c r="H47" s="26"/>
      <c r="I47" s="26"/>
      <c r="J47" s="26"/>
    </row>
    <row r="48" spans="1:10" ht="24.95" customHeight="1">
      <c r="B48" s="22" t="s">
        <v>68</v>
      </c>
      <c r="C48" s="16"/>
      <c r="D48" s="16"/>
      <c r="E48" s="16">
        <f>SUBTOTAL(109,Food[Difference])</f>
        <v>0</v>
      </c>
      <c r="F48" s="21"/>
      <c r="G48" s="17" t="s">
        <v>49</v>
      </c>
      <c r="H48" s="17" t="s">
        <v>4</v>
      </c>
      <c r="I48" s="17" t="s">
        <v>5</v>
      </c>
      <c r="J48" s="17" t="s">
        <v>6</v>
      </c>
    </row>
    <row r="49" spans="1:10" ht="24.95" customHeight="1">
      <c r="B49" s="26"/>
      <c r="C49" s="26"/>
      <c r="D49" s="26"/>
      <c r="E49" s="26"/>
      <c r="F49" s="21"/>
      <c r="G49" s="15" t="s">
        <v>50</v>
      </c>
      <c r="H49" s="16"/>
      <c r="I49" s="16"/>
      <c r="J49" s="16">
        <f>Gifts[[#This Row],[Projected Cost]]-Gifts[[#This Row],[Actual Cost]]</f>
        <v>0</v>
      </c>
    </row>
    <row r="50" spans="1:10" ht="24.95" customHeight="1">
      <c r="A50" s="5" t="s">
        <v>91</v>
      </c>
      <c r="B50" s="17" t="s">
        <v>51</v>
      </c>
      <c r="C50" s="17" t="s">
        <v>4</v>
      </c>
      <c r="D50" s="17" t="s">
        <v>5</v>
      </c>
      <c r="E50" s="17" t="s">
        <v>6</v>
      </c>
      <c r="F50" s="21"/>
      <c r="G50" s="15" t="s">
        <v>52</v>
      </c>
      <c r="H50" s="16"/>
      <c r="I50" s="16"/>
      <c r="J50" s="16">
        <f>Gifts[[#This Row],[Projected Cost]]-Gifts[[#This Row],[Actual Cost]]</f>
        <v>0</v>
      </c>
    </row>
    <row r="51" spans="1:10" ht="24.95" customHeight="1">
      <c r="B51" s="15" t="s">
        <v>53</v>
      </c>
      <c r="C51" s="16"/>
      <c r="D51" s="16"/>
      <c r="E51" s="16">
        <f>Pets[[#This Row],[Projected Cost]]-Pets[[#This Row],[Actual Cost]]</f>
        <v>0</v>
      </c>
      <c r="F51" s="21"/>
      <c r="G51" s="15" t="s">
        <v>54</v>
      </c>
      <c r="H51" s="16"/>
      <c r="I51" s="16"/>
      <c r="J51" s="16">
        <f>Gifts[[#This Row],[Projected Cost]]-Gifts[[#This Row],[Actual Cost]]</f>
        <v>0</v>
      </c>
    </row>
    <row r="52" spans="1:10" ht="24.95" customHeight="1">
      <c r="B52" s="15" t="s">
        <v>55</v>
      </c>
      <c r="C52" s="16"/>
      <c r="D52" s="16"/>
      <c r="E52" s="16">
        <f>Pets[[#This Row],[Projected Cost]]-Pets[[#This Row],[Actual Cost]]</f>
        <v>0</v>
      </c>
      <c r="F52" s="21"/>
      <c r="G52" s="22" t="s">
        <v>68</v>
      </c>
      <c r="H52" s="16"/>
      <c r="I52" s="16"/>
      <c r="J52" s="16">
        <f>SUBTOTAL(109,Gifts[Difference])</f>
        <v>0</v>
      </c>
    </row>
    <row r="53" spans="1:10" ht="24.95" customHeight="1">
      <c r="B53" s="15" t="s">
        <v>56</v>
      </c>
      <c r="C53" s="16"/>
      <c r="D53" s="16"/>
      <c r="E53" s="16">
        <f>Pets[[#This Row],[Projected Cost]]-Pets[[#This Row],[Actual Cost]]</f>
        <v>0</v>
      </c>
      <c r="F53" s="21"/>
      <c r="G53" s="26"/>
      <c r="H53" s="26"/>
      <c r="I53" s="26"/>
      <c r="J53" s="26"/>
    </row>
    <row r="54" spans="1:10" ht="24.95" customHeight="1">
      <c r="B54" s="15" t="s">
        <v>57</v>
      </c>
      <c r="C54" s="16"/>
      <c r="D54" s="16"/>
      <c r="E54" s="16">
        <f>Pets[[#This Row],[Projected Cost]]-Pets[[#This Row],[Actual Cost]]</f>
        <v>0</v>
      </c>
      <c r="F54" s="21"/>
      <c r="G54" s="17" t="s">
        <v>58</v>
      </c>
      <c r="H54" s="17" t="s">
        <v>4</v>
      </c>
      <c r="I54" s="17" t="s">
        <v>5</v>
      </c>
      <c r="J54" s="17" t="s">
        <v>6</v>
      </c>
    </row>
    <row r="55" spans="1:10" ht="24.95" customHeight="1">
      <c r="B55" s="15" t="s">
        <v>21</v>
      </c>
      <c r="C55" s="16"/>
      <c r="D55" s="16"/>
      <c r="E55" s="16">
        <f>Pets[[#This Row],[Projected Cost]]-Pets[[#This Row],[Actual Cost]]</f>
        <v>0</v>
      </c>
      <c r="F55" s="21"/>
      <c r="G55" s="15" t="s">
        <v>59</v>
      </c>
      <c r="H55" s="16"/>
      <c r="I55" s="16"/>
      <c r="J55" s="16">
        <f>Legal[[#This Row],[Projected Cost]]-Legal[[#This Row],[Actual Cost]]</f>
        <v>0</v>
      </c>
    </row>
    <row r="56" spans="1:10" ht="24.95" customHeight="1">
      <c r="B56" s="22" t="s">
        <v>68</v>
      </c>
      <c r="C56" s="16"/>
      <c r="D56" s="16"/>
      <c r="E56" s="16">
        <f>SUBTOTAL(109,Pets[Difference])</f>
        <v>0</v>
      </c>
      <c r="F56" s="21"/>
      <c r="G56" s="15" t="s">
        <v>60</v>
      </c>
      <c r="H56" s="16"/>
      <c r="I56" s="16"/>
      <c r="J56" s="16">
        <f>Legal[[#This Row],[Projected Cost]]-Legal[[#This Row],[Actual Cost]]</f>
        <v>0</v>
      </c>
    </row>
    <row r="57" spans="1:10" ht="24.95" customHeight="1">
      <c r="B57" s="26"/>
      <c r="C57" s="26"/>
      <c r="D57" s="26"/>
      <c r="E57" s="26"/>
      <c r="F57" s="21"/>
      <c r="G57" s="15" t="s">
        <v>61</v>
      </c>
      <c r="H57" s="16"/>
      <c r="I57" s="16"/>
      <c r="J57" s="16">
        <f>Legal[[#This Row],[Projected Cost]]-Legal[[#This Row],[Actual Cost]]</f>
        <v>0</v>
      </c>
    </row>
    <row r="58" spans="1:10" ht="24.95" customHeight="1">
      <c r="A58" s="5" t="s">
        <v>92</v>
      </c>
      <c r="B58" s="17" t="s">
        <v>62</v>
      </c>
      <c r="C58" s="17" t="s">
        <v>4</v>
      </c>
      <c r="D58" s="17" t="s">
        <v>5</v>
      </c>
      <c r="E58" s="17" t="s">
        <v>6</v>
      </c>
      <c r="F58" s="21"/>
      <c r="G58" s="15" t="s">
        <v>21</v>
      </c>
      <c r="H58" s="16"/>
      <c r="I58" s="16"/>
      <c r="J58" s="16">
        <f>Legal[[#This Row],[Projected Cost]]-Legal[[#This Row],[Actual Cost]]</f>
        <v>0</v>
      </c>
    </row>
    <row r="59" spans="1:10" ht="24.95" customHeight="1">
      <c r="B59" s="15" t="s">
        <v>55</v>
      </c>
      <c r="C59" s="16"/>
      <c r="D59" s="16"/>
      <c r="E59" s="16">
        <f>PersonalCare[[#This Row],[Projected Cost]]-PersonalCare[[#This Row],[Actual Cost]]</f>
        <v>0</v>
      </c>
      <c r="F59" s="21"/>
      <c r="G59" s="22" t="s">
        <v>68</v>
      </c>
      <c r="H59" s="16"/>
      <c r="I59" s="16"/>
      <c r="J59" s="16">
        <f>SUBTOTAL(109,Legal[Difference])</f>
        <v>0</v>
      </c>
    </row>
    <row r="60" spans="1:10" ht="24.95" customHeight="1">
      <c r="B60" s="15" t="s">
        <v>63</v>
      </c>
      <c r="C60" s="16"/>
      <c r="D60" s="16"/>
      <c r="E60" s="16">
        <f>PersonalCare[[#This Row],[Projected Cost]]-PersonalCare[[#This Row],[Actual Cost]]</f>
        <v>0</v>
      </c>
      <c r="F60" s="21"/>
      <c r="G60" s="26"/>
      <c r="H60" s="26"/>
      <c r="I60" s="26"/>
      <c r="J60" s="26"/>
    </row>
    <row r="61" spans="1:10" ht="24.95" customHeight="1">
      <c r="A61" s="5" t="s">
        <v>93</v>
      </c>
      <c r="B61" s="15" t="s">
        <v>64</v>
      </c>
      <c r="C61" s="16"/>
      <c r="D61" s="16"/>
      <c r="E61" s="16">
        <f>PersonalCare[[#This Row],[Projected Cost]]-PersonalCare[[#This Row],[Actual Cost]]</f>
        <v>0</v>
      </c>
      <c r="F61" s="21"/>
      <c r="G61" s="27" t="s">
        <v>83</v>
      </c>
      <c r="H61" s="27"/>
      <c r="I61" s="27"/>
      <c r="J61" s="28">
        <f>SUBTOTAL(109,Housing[Projected Cost],Transportation[Projected Cost],Insurance[Projected Cost],Food[Projected Cost],Pets[Projected Cost],PersonalCare[Projected Cost],Entertainment[Projected Cost],Loans[Projected Cost],Taxes[Projected Cost],Savings[Projected Cost],Gifts[Projected Cost],Legal[Projected Cost])</f>
        <v>1195</v>
      </c>
    </row>
    <row r="62" spans="1:10" ht="24.95" customHeight="1">
      <c r="B62" s="15" t="s">
        <v>65</v>
      </c>
      <c r="C62" s="16"/>
      <c r="D62" s="16"/>
      <c r="E62" s="16">
        <f>PersonalCare[[#This Row],[Projected Cost]]-PersonalCare[[#This Row],[Actual Cost]]</f>
        <v>0</v>
      </c>
      <c r="F62" s="21"/>
      <c r="G62" s="27"/>
      <c r="H62" s="27"/>
      <c r="I62" s="27"/>
      <c r="J62" s="28"/>
    </row>
    <row r="63" spans="1:10" ht="24.95" customHeight="1">
      <c r="B63" s="15" t="s">
        <v>66</v>
      </c>
      <c r="C63" s="16"/>
      <c r="D63" s="16"/>
      <c r="E63" s="16">
        <f>PersonalCare[[#This Row],[Projected Cost]]-PersonalCare[[#This Row],[Actual Cost]]</f>
        <v>0</v>
      </c>
      <c r="F63" s="21"/>
      <c r="G63" s="27" t="s">
        <v>84</v>
      </c>
      <c r="H63" s="27"/>
      <c r="I63" s="27"/>
      <c r="J63" s="28">
        <f>SUBTOTAL(109,Housing[Actual Cost],Transportation[Actual Cost],Insurance[Actual Cost],Food[Actual Cost],Pets[Actual Cost],PersonalCare[Actual Cost],Entertainment[Actual Cost],Loans[Actual Cost],Taxes[Actual Cost],Savings[Actual Cost],Gifts[Actual Cost],Legal[Actual Cost])</f>
        <v>1236</v>
      </c>
    </row>
    <row r="64" spans="1:10" ht="24.95" customHeight="1">
      <c r="B64" s="15" t="s">
        <v>67</v>
      </c>
      <c r="C64" s="16"/>
      <c r="D64" s="16"/>
      <c r="E64" s="16">
        <f>PersonalCare[[#This Row],[Projected Cost]]-PersonalCare[[#This Row],[Actual Cost]]</f>
        <v>0</v>
      </c>
      <c r="F64" s="21"/>
      <c r="G64" s="27"/>
      <c r="H64" s="27"/>
      <c r="I64" s="27"/>
      <c r="J64" s="28"/>
    </row>
    <row r="65" spans="2:10" ht="24.95" customHeight="1">
      <c r="B65" s="15" t="s">
        <v>21</v>
      </c>
      <c r="C65" s="16"/>
      <c r="D65" s="16"/>
      <c r="E65" s="16">
        <f>PersonalCare[[#This Row],[Projected Cost]]-PersonalCare[[#This Row],[Actual Cost]]</f>
        <v>0</v>
      </c>
      <c r="F65" s="21"/>
      <c r="G65" s="27" t="s">
        <v>85</v>
      </c>
      <c r="H65" s="27"/>
      <c r="I65" s="27"/>
      <c r="J65" s="28">
        <f>J61-J63</f>
        <v>-41</v>
      </c>
    </row>
    <row r="66" spans="2:10" ht="24.95" customHeight="1">
      <c r="B66" s="22" t="s">
        <v>68</v>
      </c>
      <c r="C66" s="16"/>
      <c r="D66" s="16"/>
      <c r="E66" s="16">
        <f>SUBTOTAL(109,PersonalCare[Difference])</f>
        <v>0</v>
      </c>
      <c r="F66" s="21"/>
      <c r="G66" s="27"/>
      <c r="H66" s="27"/>
      <c r="I66" s="27"/>
      <c r="J66" s="28"/>
    </row>
    <row r="67" spans="2:10">
      <c r="B67" s="25"/>
      <c r="C67" s="25"/>
      <c r="D67" s="25"/>
      <c r="E67" s="25"/>
    </row>
  </sheetData>
  <mergeCells count="26">
    <mergeCell ref="G34:J34"/>
    <mergeCell ref="G61:I62"/>
    <mergeCell ref="G25:J25"/>
    <mergeCell ref="E4:G5"/>
    <mergeCell ref="E6:G7"/>
    <mergeCell ref="E8:G9"/>
    <mergeCell ref="B26:E26"/>
    <mergeCell ref="B36:E36"/>
    <mergeCell ref="B43:E43"/>
    <mergeCell ref="B49:E49"/>
    <mergeCell ref="B57:E57"/>
    <mergeCell ref="B4:C4"/>
    <mergeCell ref="B9:C9"/>
    <mergeCell ref="H4:H5"/>
    <mergeCell ref="H6:H7"/>
    <mergeCell ref="H8:H9"/>
    <mergeCell ref="B67:E67"/>
    <mergeCell ref="G60:J60"/>
    <mergeCell ref="G53:J53"/>
    <mergeCell ref="G47:J47"/>
    <mergeCell ref="G41:J41"/>
    <mergeCell ref="G65:I66"/>
    <mergeCell ref="J65:J66"/>
    <mergeCell ref="J61:J62"/>
    <mergeCell ref="J63:J64"/>
    <mergeCell ref="G63:I64"/>
  </mergeCells>
  <dataValidations count="12">
    <dataValidation allowBlank="1" showInputMessage="1" showErrorMessage="1" prompt="Create a Personal Monthly Budget in this worksheet. Helpful instructions on how to use this worksheet are in cells in this column. Arrow down to get started." sqref="A1"/>
    <dataValidation allowBlank="1" showInputMessage="1" showErrorMessage="1" prompt="Title of this worksheet is in cell C2. Next instruction is in cell A4." sqref="A2"/>
    <dataValidation allowBlank="1" showInputMessage="1" showErrorMessage="1" prompt="Projected Monthly Income label is in cell at right. Enter Income 1 in cell C5 and Extra Income in C6 to calculate Total monthly income in C7. Next instruction is in cell A7." sqref="A4"/>
    <dataValidation allowBlank="1" showInputMessage="1" showErrorMessage="1" prompt="Projected Balance is auto calculated in cell H4, Actual Balance in H6, and Difference in H8. Next instruction is in cell A9." sqref="A7"/>
    <dataValidation allowBlank="1" showInputMessage="1" showErrorMessage="1" prompt="Actual Monthly Income label is in cell at right. Enter Income 1 in cell C10 and Extra Income in C11 to calculate Total monthly income in C12. Next instruction is in cell A14." sqref="A9"/>
    <dataValidation allowBlank="1" showInputMessage="1" showErrorMessage="1" prompt="Enter details in Housing table starting in cell at right and in Entertainment table starting in cell G14. Next instruction is in cell A27." sqref="A14"/>
    <dataValidation allowBlank="1" showInputMessage="1" showErrorMessage="1" prompt="Enter details in Transportation table starting in cell at right and in Loans table starting in cell G26. Next instruction is in cell A37." sqref="A27"/>
    <dataValidation allowBlank="1" showInputMessage="1" showErrorMessage="1" prompt="Enter details in Insurance table starting in cell at right and in Taxes table starting in cell G35. Next instruction is in cell A44." sqref="A37"/>
    <dataValidation allowBlank="1" showInputMessage="1" showErrorMessage="1" prompt="Enter details in Food table starting in cell at right and in Savings table starting in cell G42. Next instruction is in cell A50." sqref="A44"/>
    <dataValidation allowBlank="1" showInputMessage="1" showErrorMessage="1" prompt="Enter details in Pets table starting in cell at right and in Gifts table starting in cell G48. Next instruction is in cell A58." sqref="A50"/>
    <dataValidation allowBlank="1" showInputMessage="1" showErrorMessage="1" prompt="Enter details in Personal Care table starting in cell at right and in Legal table starting in cell G54. Next instruction is in cell A61." sqref="A58"/>
    <dataValidation allowBlank="1" showInputMessage="1" showErrorMessage="1" prompt="Total Projected Cost is auto calculated in cell J61, Total Actual Cost in J63, and Total Difference in J65." sqref="A61"/>
  </dataValidations>
  <printOptions horizontalCentered="1"/>
  <pageMargins left="0.4" right="0.4" top="0.4" bottom="0.4" header="0.3" footer="0.3"/>
  <pageSetup scale="81" fitToHeight="0" orientation="portrait" r:id="rId1"/>
  <headerFooter differentFirst="1">
    <oddFooter>Page &amp;P of &amp;N</oddFooter>
  </headerFooter>
  <ignoredErrors>
    <ignoredError sqref="J15:J23 E28:E34 J27:J32 J36:J39 E38:E41 E45:E47 J43:J45 J49:J51 J55:J58 J61:J64 E59:E65 E51:E55" emptyCellReference="1"/>
  </ignoredErrors>
  <drawing r:id="rId2"/>
  <tableParts count="12"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ediaServiceKeyPoints xmlns="71af3243-3dd4-4a8d-8c0d-dd76da1f02a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11" ma:contentTypeDescription="Create a new document." ma:contentTypeScope="" ma:versionID="1c2eb7a32e66fb6e4260f3771546a5e2">
  <xsd:schema xmlns:xsd="http://www.w3.org/2001/XMLSchema" xmlns:xs="http://www.w3.org/2001/XMLSchema" xmlns:p="http://schemas.microsoft.com/office/2006/metadata/properties" xmlns:ns2="71af3243-3dd4-4a8d-8c0d-dd76da1f02a5" xmlns:ns3="16c05727-aa75-4e4a-9b5f-8a80a1165891" targetNamespace="http://schemas.microsoft.com/office/2006/metadata/properties" ma:root="true" ma:fieldsID="04e1f6479c48b08974ba73b5ca973489" ns2:_="" ns3:_="">
    <xsd:import namespace="71af3243-3dd4-4a8d-8c0d-dd76da1f02a5"/>
    <xsd:import namespace="16c05727-aa75-4e4a-9b5f-8a80a116589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fals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4E4917D-B4E2-41EC-A344-CAB929C318ED}">
  <ds:schemaRefs>
    <ds:schemaRef ds:uri="http://purl.org/dc/elements/1.1/"/>
    <ds:schemaRef ds:uri="http://schemas.openxmlformats.org/package/2006/metadata/core-properties"/>
    <ds:schemaRef ds:uri="http://purl.org/dc/dcmitype/"/>
    <ds:schemaRef ds:uri="16c05727-aa75-4e4a-9b5f-8a80a1165891"/>
    <ds:schemaRef ds:uri="http://purl.org/dc/terms/"/>
    <ds:schemaRef ds:uri="http://schemas.microsoft.com/office/2006/metadata/properties"/>
    <ds:schemaRef ds:uri="http://www.w3.org/XML/1998/namespace"/>
    <ds:schemaRef ds:uri="http://schemas.microsoft.com/office/2006/documentManagement/types"/>
    <ds:schemaRef ds:uri="http://schemas.microsoft.com/office/infopath/2007/PartnerControls"/>
    <ds:schemaRef ds:uri="71af3243-3dd4-4a8d-8c0d-dd76da1f02a5"/>
  </ds:schemaRefs>
</ds:datastoreItem>
</file>

<file path=customXml/itemProps2.xml><?xml version="1.0" encoding="utf-8"?>
<ds:datastoreItem xmlns:ds="http://schemas.openxmlformats.org/officeDocument/2006/customXml" ds:itemID="{00D6369F-E7E4-4C61-9F47-33FFE80F8E1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B46AF36-0E29-43D5-9042-907F679B355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1af3243-3dd4-4a8d-8c0d-dd76da1f02a5"/>
    <ds:schemaRef ds:uri="16c05727-aa75-4e4a-9b5f-8a80a116589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Start</vt:lpstr>
      <vt:lpstr>Personal Monthly Budget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2019-03-18T20:41:36Z</dcterms:created>
  <dcterms:modified xsi:type="dcterms:W3CDTF">2025-04-30T08:59:23Z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