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Kampus\Semester4\Kamis\Sistem Pendukung Keputusan\Minggu 6 - (Regresi linear)\"/>
    </mc:Choice>
  </mc:AlternateContent>
  <xr:revisionPtr revIDLastSave="0" documentId="13_ncr:1_{A72E878A-A7D5-4C00-9157-05BF79CB7C6A}" xr6:coauthVersionLast="46" xr6:coauthVersionMax="46" xr10:uidLastSave="{00000000-0000-0000-0000-000000000000}"/>
  <bookViews>
    <workbookView xWindow="-108" yWindow="-108" windowWidth="23256" windowHeight="12576" xr2:uid="{9D35E8A8-700B-4911-A1CE-F52EDCA45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" i="1" l="1"/>
  <c r="S7" i="1"/>
  <c r="S8" i="1"/>
  <c r="S9" i="1"/>
  <c r="S10" i="1"/>
  <c r="S11" i="1"/>
  <c r="S12" i="1"/>
  <c r="S13" i="1"/>
  <c r="S14" i="1"/>
  <c r="S6" i="1"/>
  <c r="R15" i="1"/>
  <c r="Q6" i="1"/>
  <c r="Q7" i="1"/>
  <c r="Q8" i="1"/>
  <c r="Q9" i="1"/>
  <c r="Q10" i="1"/>
  <c r="Q11" i="1"/>
  <c r="Q12" i="1"/>
  <c r="Q13" i="1"/>
  <c r="Q14" i="1"/>
  <c r="Q15" i="1"/>
  <c r="Q5" i="1"/>
  <c r="R7" i="1"/>
  <c r="R8" i="1"/>
  <c r="R9" i="1"/>
  <c r="R10" i="1"/>
  <c r="R11" i="1"/>
  <c r="R12" i="1"/>
  <c r="R13" i="1"/>
  <c r="R14" i="1"/>
  <c r="R6" i="1"/>
  <c r="R5" i="1"/>
  <c r="I5" i="1"/>
  <c r="J5" i="1"/>
  <c r="H5" i="1"/>
  <c r="E18" i="1"/>
  <c r="D18" i="1"/>
  <c r="C18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E3" i="1"/>
  <c r="E2" i="1"/>
  <c r="E1" i="1"/>
  <c r="D17" i="1" l="1"/>
  <c r="C17" i="1"/>
  <c r="M11" i="1" s="1"/>
  <c r="E17" i="1"/>
  <c r="O13" i="1" s="1"/>
  <c r="O12" i="1" l="1"/>
  <c r="M9" i="1"/>
  <c r="N8" i="1"/>
  <c r="O9" i="1"/>
  <c r="O8" i="1"/>
  <c r="N10" i="1"/>
  <c r="M12" i="1"/>
  <c r="M14" i="1"/>
  <c r="M15" i="1"/>
  <c r="M10" i="1"/>
  <c r="M6" i="1"/>
  <c r="O10" i="1"/>
  <c r="M8" i="1"/>
  <c r="N14" i="1"/>
  <c r="O6" i="1"/>
  <c r="N11" i="1"/>
  <c r="M13" i="1"/>
  <c r="N13" i="1"/>
  <c r="M7" i="1"/>
  <c r="N12" i="1"/>
  <c r="N15" i="1"/>
  <c r="O7" i="1"/>
  <c r="N9" i="1"/>
  <c r="N7" i="1"/>
  <c r="N6" i="1"/>
  <c r="O15" i="1"/>
  <c r="O14" i="1"/>
  <c r="O11" i="1"/>
  <c r="T7" i="1" l="1"/>
  <c r="T6" i="1"/>
  <c r="T13" i="1"/>
  <c r="T8" i="1" l="1"/>
  <c r="T11" i="1"/>
  <c r="T10" i="1"/>
  <c r="T9" i="1"/>
  <c r="T12" i="1"/>
  <c r="T14" i="1"/>
  <c r="T15" i="1"/>
</calcChain>
</file>

<file path=xl/sharedStrings.xml><?xml version="1.0" encoding="utf-8"?>
<sst xmlns="http://schemas.openxmlformats.org/spreadsheetml/2006/main" count="38" uniqueCount="31">
  <si>
    <t>Nilai Ujian</t>
  </si>
  <si>
    <t>IPK</t>
  </si>
  <si>
    <t>Semester</t>
  </si>
  <si>
    <t>No.</t>
  </si>
  <si>
    <t>Nama</t>
  </si>
  <si>
    <t>NU</t>
  </si>
  <si>
    <t>Smstr</t>
  </si>
  <si>
    <t>Rivan kurnia</t>
  </si>
  <si>
    <t>Adistia Ramadhani</t>
  </si>
  <si>
    <t>Akbar Maulana</t>
  </si>
  <si>
    <t>Alam Nurzaman</t>
  </si>
  <si>
    <t>Dara Atria</t>
  </si>
  <si>
    <t>Deri Kurniawan</t>
  </si>
  <si>
    <t>Farhan Aziz</t>
  </si>
  <si>
    <t>Iman Faturahman</t>
  </si>
  <si>
    <t>Irfan Ramdani</t>
  </si>
  <si>
    <t>Isep Lutpi Nur</t>
  </si>
  <si>
    <t>Rangking</t>
  </si>
  <si>
    <t>Nama:</t>
  </si>
  <si>
    <t>Kelas:</t>
  </si>
  <si>
    <t>NPM:</t>
  </si>
  <si>
    <t>Informatika A2 2019</t>
  </si>
  <si>
    <t>Max</t>
  </si>
  <si>
    <t>Min</t>
  </si>
  <si>
    <t>2 Matriks keputusan</t>
  </si>
  <si>
    <t>3 Normalisasi</t>
  </si>
  <si>
    <t>MAX | MIN</t>
  </si>
  <si>
    <t>Weight</t>
  </si>
  <si>
    <t>X=</t>
  </si>
  <si>
    <t>5. Menghitung nilai Qi dari normalisasi dan bobot WASPAS</t>
  </si>
  <si>
    <t>Nilai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</si>
</sst>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1" fillId="0" borderId="1" xfId="1" applyBorder="1"/>
  </cellXfs>
  <cellStyles count="2">
    <cellStyle name="Normal" xfId="0" builtinId="0"/>
    <cellStyle name="Normal 2" xfId="1" xr:uid="{B2B566C7-6BB4-4F78-A949-962CD905A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6944-7049-45CF-B7F8-2652372FA22C}">
  <dimension ref="A1:T22"/>
  <sheetViews>
    <sheetView tabSelected="1" zoomScale="115" zoomScaleNormal="115" workbookViewId="0">
      <selection activeCell="S15" sqref="S15"/>
    </sheetView>
  </sheetViews>
  <sheetFormatPr defaultRowHeight="14.4" x14ac:dyDescent="0.3"/>
  <cols>
    <col min="1" max="1" width="4.77734375" customWidth="1"/>
    <col min="2" max="2" width="17.33203125" customWidth="1"/>
    <col min="3" max="5" width="7.109375" customWidth="1"/>
    <col min="6" max="6" width="6.5546875" customWidth="1"/>
    <col min="7" max="7" width="4.21875" customWidth="1"/>
    <col min="8" max="10" width="7.5546875" customWidth="1"/>
    <col min="11" max="11" width="5.109375" customWidth="1"/>
    <col min="12" max="12" width="6.33203125" customWidth="1"/>
    <col min="16" max="16" width="4.44140625" customWidth="1"/>
    <col min="17" max="17" width="6" customWidth="1"/>
    <col min="18" max="18" width="18.33203125" customWidth="1"/>
  </cols>
  <sheetData>
    <row r="1" spans="1:20" x14ac:dyDescent="0.3">
      <c r="A1" t="s">
        <v>23</v>
      </c>
      <c r="B1" t="s">
        <v>0</v>
      </c>
      <c r="C1" s="1">
        <v>0.6</v>
      </c>
      <c r="E1" t="str">
        <f>B1&amp;" = "&amp;C1</f>
        <v>Nilai Ujian = 0.6</v>
      </c>
    </row>
    <row r="2" spans="1:20" x14ac:dyDescent="0.3">
      <c r="A2" t="s">
        <v>23</v>
      </c>
      <c r="B2" t="s">
        <v>1</v>
      </c>
      <c r="C2" s="1">
        <v>0.25</v>
      </c>
      <c r="E2" t="str">
        <f>B2&amp;" = "&amp;C2</f>
        <v>IPK = 0.25</v>
      </c>
    </row>
    <row r="3" spans="1:20" x14ac:dyDescent="0.3">
      <c r="A3" t="s">
        <v>22</v>
      </c>
      <c r="B3" t="s">
        <v>2</v>
      </c>
      <c r="C3" s="1">
        <v>0.15</v>
      </c>
      <c r="E3" t="str">
        <f>B3&amp;" = "&amp;C3</f>
        <v>Semester = 0.15</v>
      </c>
    </row>
    <row r="4" spans="1:20" x14ac:dyDescent="0.3">
      <c r="A4">
        <v>1</v>
      </c>
      <c r="G4" s="13" t="s">
        <v>24</v>
      </c>
      <c r="L4" t="s">
        <v>25</v>
      </c>
      <c r="Q4" t="s">
        <v>29</v>
      </c>
    </row>
    <row r="5" spans="1:20" ht="15" thickBot="1" x14ac:dyDescent="0.35">
      <c r="A5" s="3" t="s">
        <v>3</v>
      </c>
      <c r="B5" s="4" t="s">
        <v>4</v>
      </c>
      <c r="C5" s="5" t="s">
        <v>5</v>
      </c>
      <c r="D5" s="5" t="s">
        <v>1</v>
      </c>
      <c r="E5" s="5" t="s">
        <v>6</v>
      </c>
      <c r="H5" s="2" t="str">
        <f>C5</f>
        <v>NU</v>
      </c>
      <c r="I5" s="2" t="str">
        <f t="shared" ref="I5:J5" si="0">D5</f>
        <v>IPK</v>
      </c>
      <c r="J5" s="2" t="str">
        <f t="shared" si="0"/>
        <v>Smstr</v>
      </c>
      <c r="Q5" s="4" t="str">
        <f>A5</f>
        <v>No.</v>
      </c>
      <c r="R5" s="4" t="str">
        <f>B5</f>
        <v>Nama</v>
      </c>
      <c r="S5" s="30" t="s">
        <v>30</v>
      </c>
      <c r="T5" s="4" t="s">
        <v>17</v>
      </c>
    </row>
    <row r="6" spans="1:20" ht="14.4" customHeight="1" x14ac:dyDescent="0.3">
      <c r="A6" s="3">
        <v>1</v>
      </c>
      <c r="B6" s="4" t="s">
        <v>7</v>
      </c>
      <c r="C6" s="5">
        <v>70</v>
      </c>
      <c r="D6" s="6">
        <v>3.2</v>
      </c>
      <c r="E6" s="5">
        <v>6</v>
      </c>
      <c r="G6" s="28" t="s">
        <v>28</v>
      </c>
      <c r="H6" s="7">
        <f t="shared" ref="H6:H15" si="1">C6</f>
        <v>70</v>
      </c>
      <c r="I6" s="15">
        <f t="shared" ref="I6:I15" si="2">D6</f>
        <v>3.2</v>
      </c>
      <c r="J6" s="10">
        <f t="shared" ref="J6:J15" si="3">E6</f>
        <v>6</v>
      </c>
      <c r="L6" s="28" t="s">
        <v>28</v>
      </c>
      <c r="M6" s="19">
        <f>IF(H$16="Min",C$17/H6,H6/C$17)</f>
        <v>1</v>
      </c>
      <c r="N6" s="20">
        <f>IF(I$16="Min",D$17/I6,I6/D$17)</f>
        <v>0.96875</v>
      </c>
      <c r="O6" s="21">
        <f>IF(J$16="Min",E$17/J6,J6/E$17)</f>
        <v>1</v>
      </c>
      <c r="P6" s="23"/>
      <c r="Q6" s="3">
        <f t="shared" ref="Q6:Q15" si="4">A6</f>
        <v>1</v>
      </c>
      <c r="R6" s="4" t="str">
        <f>B6</f>
        <v>Rivan kurnia</v>
      </c>
      <c r="S6" s="4">
        <f>ROUND((0.5 *((M6*$C$18)+(N6*$D$18)+(O6*$E$18)))+(0.5 *((M6^$C$18)+(N6^$D$18)+(O6^$E$18))),3)</f>
        <v>1.992</v>
      </c>
      <c r="T6" s="4">
        <f>RANK(S6,$S$6:$S$15)</f>
        <v>1</v>
      </c>
    </row>
    <row r="7" spans="1:20" ht="14.4" customHeight="1" x14ac:dyDescent="0.3">
      <c r="A7" s="3">
        <v>2</v>
      </c>
      <c r="B7" s="4" t="s">
        <v>8</v>
      </c>
      <c r="C7" s="5">
        <v>80</v>
      </c>
      <c r="D7" s="6">
        <v>3.3</v>
      </c>
      <c r="E7" s="5">
        <v>6</v>
      </c>
      <c r="G7" s="28"/>
      <c r="H7" s="8">
        <f t="shared" si="1"/>
        <v>80</v>
      </c>
      <c r="I7" s="16">
        <f t="shared" si="2"/>
        <v>3.3</v>
      </c>
      <c r="J7" s="11">
        <f t="shared" si="3"/>
        <v>6</v>
      </c>
      <c r="L7" s="28"/>
      <c r="M7" s="22">
        <f>IF(H$16="Min",C$17/H7,H7/C$17)</f>
        <v>0.875</v>
      </c>
      <c r="N7" s="23">
        <f>IF(I$16="Min",D$17/I7,I7/D$17)</f>
        <v>0.93939393939393945</v>
      </c>
      <c r="O7" s="24">
        <f>IF(J$16="Min",E$17/J7,J7/E$17)</f>
        <v>1</v>
      </c>
      <c r="P7" s="23"/>
      <c r="Q7" s="3">
        <f t="shared" si="4"/>
        <v>2</v>
      </c>
      <c r="R7" s="4" t="str">
        <f>B7</f>
        <v>Adistia Ramadhani</v>
      </c>
      <c r="S7" s="4">
        <f t="shared" ref="S7:S15" si="5">ROUND((0.5 *((M7*$C$18)+(N7*$D$18)+(O7*$E$18)))+(0.5 *((M7^$C$18)+(N7^$D$18)+(O7^$E$18))),3)</f>
        <v>1.909</v>
      </c>
      <c r="T7" s="4">
        <f t="shared" ref="T7:T15" si="6">RANK(S7,$S$6:$S$15)</f>
        <v>5</v>
      </c>
    </row>
    <row r="8" spans="1:20" ht="14.4" customHeight="1" x14ac:dyDescent="0.3">
      <c r="A8" s="3">
        <v>3</v>
      </c>
      <c r="B8" s="4" t="s">
        <v>9</v>
      </c>
      <c r="C8" s="5">
        <v>85</v>
      </c>
      <c r="D8" s="6">
        <v>3.5</v>
      </c>
      <c r="E8" s="5">
        <v>4</v>
      </c>
      <c r="G8" s="28"/>
      <c r="H8" s="8">
        <f t="shared" si="1"/>
        <v>85</v>
      </c>
      <c r="I8" s="16">
        <f t="shared" si="2"/>
        <v>3.5</v>
      </c>
      <c r="J8" s="11">
        <f t="shared" si="3"/>
        <v>4</v>
      </c>
      <c r="L8" s="28"/>
      <c r="M8" s="22">
        <f>IF(H$16="Min",C$17/H8,H8/C$17)</f>
        <v>0.82352941176470584</v>
      </c>
      <c r="N8" s="23">
        <f>IF(I$16="Min",D$17/I8,I8/D$17)</f>
        <v>0.88571428571428579</v>
      </c>
      <c r="O8" s="24">
        <f>IF(J$16="Min",E$17/J8,J8/E$17)</f>
        <v>0.66666666666666663</v>
      </c>
      <c r="P8" s="23"/>
      <c r="Q8" s="3">
        <f t="shared" si="4"/>
        <v>3</v>
      </c>
      <c r="R8" s="4" t="str">
        <f>B8</f>
        <v>Akbar Maulana</v>
      </c>
      <c r="S8" s="4">
        <f t="shared" si="5"/>
        <v>1.8080000000000001</v>
      </c>
      <c r="T8" s="4">
        <f t="shared" si="6"/>
        <v>9</v>
      </c>
    </row>
    <row r="9" spans="1:20" ht="14.4" customHeight="1" x14ac:dyDescent="0.3">
      <c r="A9" s="3">
        <v>4</v>
      </c>
      <c r="B9" s="4" t="s">
        <v>10</v>
      </c>
      <c r="C9" s="5">
        <v>75</v>
      </c>
      <c r="D9" s="6">
        <v>3.1</v>
      </c>
      <c r="E9" s="5">
        <v>6</v>
      </c>
      <c r="G9" s="28"/>
      <c r="H9" s="8">
        <f t="shared" si="1"/>
        <v>75</v>
      </c>
      <c r="I9" s="16">
        <f t="shared" si="2"/>
        <v>3.1</v>
      </c>
      <c r="J9" s="11">
        <f t="shared" si="3"/>
        <v>6</v>
      </c>
      <c r="L9" s="28"/>
      <c r="M9" s="22">
        <f>IF(H$16="Min",C$17/H9,H9/C$17)</f>
        <v>0.93333333333333335</v>
      </c>
      <c r="N9" s="23">
        <f>IF(I$16="Min",D$17/I9,I9/D$17)</f>
        <v>1</v>
      </c>
      <c r="O9" s="24">
        <f>IF(J$16="Min",E$17/J9,J9/E$17)</f>
        <v>1</v>
      </c>
      <c r="P9" s="23"/>
      <c r="Q9" s="3">
        <f t="shared" si="4"/>
        <v>4</v>
      </c>
      <c r="R9" s="4" t="str">
        <f>B9</f>
        <v>Alam Nurzaman</v>
      </c>
      <c r="S9" s="4">
        <f t="shared" si="5"/>
        <v>1.96</v>
      </c>
      <c r="T9" s="4">
        <f t="shared" si="6"/>
        <v>2</v>
      </c>
    </row>
    <row r="10" spans="1:20" ht="14.4" customHeight="1" x14ac:dyDescent="0.3">
      <c r="A10" s="3">
        <v>5</v>
      </c>
      <c r="B10" s="4" t="s">
        <v>11</v>
      </c>
      <c r="C10" s="5">
        <v>85</v>
      </c>
      <c r="D10" s="6">
        <v>3.7</v>
      </c>
      <c r="E10" s="5">
        <v>6</v>
      </c>
      <c r="G10" s="28"/>
      <c r="H10" s="8">
        <f t="shared" si="1"/>
        <v>85</v>
      </c>
      <c r="I10" s="16">
        <f t="shared" si="2"/>
        <v>3.7</v>
      </c>
      <c r="J10" s="11">
        <f t="shared" si="3"/>
        <v>6</v>
      </c>
      <c r="L10" s="28"/>
      <c r="M10" s="22">
        <f>IF(H$16="Min",C$17/H10,H10/C$17)</f>
        <v>0.82352941176470584</v>
      </c>
      <c r="N10" s="23">
        <f>IF(I$16="Min",D$17/I10,I10/D$17)</f>
        <v>0.83783783783783783</v>
      </c>
      <c r="O10" s="24">
        <f>IF(J$16="Min",E$17/J10,J10/E$17)</f>
        <v>1</v>
      </c>
      <c r="P10" s="23"/>
      <c r="Q10" s="3">
        <f t="shared" si="4"/>
        <v>5</v>
      </c>
      <c r="R10" s="4" t="str">
        <f>B10</f>
        <v>Dara Atria</v>
      </c>
      <c r="S10" s="4">
        <f t="shared" si="5"/>
        <v>1.85</v>
      </c>
      <c r="T10" s="4">
        <f t="shared" si="6"/>
        <v>7</v>
      </c>
    </row>
    <row r="11" spans="1:20" ht="14.4" customHeight="1" x14ac:dyDescent="0.3">
      <c r="A11" s="3">
        <v>6</v>
      </c>
      <c r="B11" s="4" t="s">
        <v>12</v>
      </c>
      <c r="C11" s="5">
        <v>80</v>
      </c>
      <c r="D11" s="6">
        <v>3.3</v>
      </c>
      <c r="E11" s="5">
        <v>4</v>
      </c>
      <c r="G11" s="28"/>
      <c r="H11" s="8">
        <f t="shared" si="1"/>
        <v>80</v>
      </c>
      <c r="I11" s="16">
        <f t="shared" si="2"/>
        <v>3.3</v>
      </c>
      <c r="J11" s="11">
        <f t="shared" si="3"/>
        <v>4</v>
      </c>
      <c r="L11" s="28"/>
      <c r="M11" s="22">
        <f>IF(H$16="Min",C$17/H11,H11/C$17)</f>
        <v>0.875</v>
      </c>
      <c r="N11" s="23">
        <f>IF(I$16="Min",D$17/I11,I11/D$17)</f>
        <v>0.93939393939393945</v>
      </c>
      <c r="O11" s="24">
        <f>IF(J$16="Min",E$17/J11,J11/E$17)</f>
        <v>0.66666666666666663</v>
      </c>
      <c r="P11" s="23"/>
      <c r="Q11" s="3">
        <f t="shared" si="4"/>
        <v>6</v>
      </c>
      <c r="R11" s="4" t="str">
        <f>B11</f>
        <v>Deri Kurniawan</v>
      </c>
      <c r="S11" s="4">
        <f t="shared" si="5"/>
        <v>1.8540000000000001</v>
      </c>
      <c r="T11" s="4">
        <f t="shared" si="6"/>
        <v>6</v>
      </c>
    </row>
    <row r="12" spans="1:20" ht="14.4" customHeight="1" x14ac:dyDescent="0.3">
      <c r="A12" s="3">
        <v>7</v>
      </c>
      <c r="B12" s="4" t="s">
        <v>13</v>
      </c>
      <c r="C12" s="5">
        <v>70</v>
      </c>
      <c r="D12" s="6">
        <v>3.3</v>
      </c>
      <c r="E12" s="5">
        <v>4</v>
      </c>
      <c r="G12" s="28"/>
      <c r="H12" s="8">
        <f t="shared" si="1"/>
        <v>70</v>
      </c>
      <c r="I12" s="16">
        <f t="shared" si="2"/>
        <v>3.3</v>
      </c>
      <c r="J12" s="11">
        <f t="shared" si="3"/>
        <v>4</v>
      </c>
      <c r="L12" s="28"/>
      <c r="M12" s="22">
        <f>IF(H$16="Min",C$17/H12,H12/C$17)</f>
        <v>1</v>
      </c>
      <c r="N12" s="23">
        <f>IF(I$16="Min",D$17/I12,I12/D$17)</f>
        <v>0.93939393939393945</v>
      </c>
      <c r="O12" s="24">
        <f>IF(J$16="Min",E$17/J12,J12/E$17)</f>
        <v>0.66666666666666663</v>
      </c>
      <c r="P12" s="23"/>
      <c r="Q12" s="3">
        <f t="shared" si="4"/>
        <v>7</v>
      </c>
      <c r="R12" s="4" t="str">
        <f>B12</f>
        <v>Farhan Aziz</v>
      </c>
      <c r="S12" s="4">
        <f t="shared" si="5"/>
        <v>1.93</v>
      </c>
      <c r="T12" s="4">
        <f t="shared" si="6"/>
        <v>4</v>
      </c>
    </row>
    <row r="13" spans="1:20" ht="14.4" customHeight="1" x14ac:dyDescent="0.3">
      <c r="A13" s="3">
        <v>8</v>
      </c>
      <c r="B13" s="4" t="s">
        <v>14</v>
      </c>
      <c r="C13" s="5">
        <v>75</v>
      </c>
      <c r="D13" s="6">
        <v>3.2</v>
      </c>
      <c r="E13" s="5">
        <v>6</v>
      </c>
      <c r="G13" s="28"/>
      <c r="H13" s="8">
        <f t="shared" si="1"/>
        <v>75</v>
      </c>
      <c r="I13" s="16">
        <f t="shared" si="2"/>
        <v>3.2</v>
      </c>
      <c r="J13" s="11">
        <f t="shared" si="3"/>
        <v>6</v>
      </c>
      <c r="L13" s="28"/>
      <c r="M13" s="22">
        <f>IF(H$16="Min",C$17/H13,H13/C$17)</f>
        <v>0.93333333333333335</v>
      </c>
      <c r="N13" s="23">
        <f>IF(I$16="Min",D$17/I13,I13/D$17)</f>
        <v>0.96875</v>
      </c>
      <c r="O13" s="24">
        <f>IF(J$16="Min",E$17/J13,J13/E$17)</f>
        <v>1</v>
      </c>
      <c r="P13" s="23"/>
      <c r="Q13" s="3">
        <f t="shared" si="4"/>
        <v>8</v>
      </c>
      <c r="R13" s="4" t="str">
        <f>B13</f>
        <v>Iman Faturahman</v>
      </c>
      <c r="S13" s="4">
        <f t="shared" si="5"/>
        <v>1.952</v>
      </c>
      <c r="T13" s="4">
        <f t="shared" si="6"/>
        <v>3</v>
      </c>
    </row>
    <row r="14" spans="1:20" ht="14.4" customHeight="1" x14ac:dyDescent="0.3">
      <c r="A14" s="3">
        <v>9</v>
      </c>
      <c r="B14" s="4" t="s">
        <v>15</v>
      </c>
      <c r="C14" s="5">
        <v>80</v>
      </c>
      <c r="D14" s="6">
        <v>3.4</v>
      </c>
      <c r="E14" s="5">
        <v>4</v>
      </c>
      <c r="G14" s="28"/>
      <c r="H14" s="8">
        <f t="shared" si="1"/>
        <v>80</v>
      </c>
      <c r="I14" s="16">
        <f t="shared" si="2"/>
        <v>3.4</v>
      </c>
      <c r="J14" s="11">
        <f t="shared" si="3"/>
        <v>4</v>
      </c>
      <c r="L14" s="28"/>
      <c r="M14" s="22">
        <f>IF(H$16="Min",C$17/H14,H14/C$17)</f>
        <v>0.875</v>
      </c>
      <c r="N14" s="23">
        <f>IF(I$16="Min",D$17/I14,I14/D$17)</f>
        <v>0.91176470588235303</v>
      </c>
      <c r="O14" s="24">
        <f>IF(J$16="Min",E$17/J14,J14/E$17)</f>
        <v>0.66666666666666663</v>
      </c>
      <c r="P14" s="23"/>
      <c r="Q14" s="3">
        <f t="shared" si="4"/>
        <v>9</v>
      </c>
      <c r="R14" s="4" t="str">
        <f>B14</f>
        <v>Irfan Ramdani</v>
      </c>
      <c r="S14" s="4">
        <f t="shared" si="5"/>
        <v>1.847</v>
      </c>
      <c r="T14" s="4">
        <f t="shared" si="6"/>
        <v>8</v>
      </c>
    </row>
    <row r="15" spans="1:20" ht="15" customHeight="1" thickBot="1" x14ac:dyDescent="0.35">
      <c r="A15" s="3">
        <v>10</v>
      </c>
      <c r="B15" s="4" t="s">
        <v>16</v>
      </c>
      <c r="C15" s="5">
        <v>90</v>
      </c>
      <c r="D15" s="6">
        <v>3.7</v>
      </c>
      <c r="E15" s="5">
        <v>4</v>
      </c>
      <c r="G15" s="28"/>
      <c r="H15" s="9">
        <f t="shared" si="1"/>
        <v>90</v>
      </c>
      <c r="I15" s="17">
        <f t="shared" si="2"/>
        <v>3.7</v>
      </c>
      <c r="J15" s="12">
        <f t="shared" si="3"/>
        <v>4</v>
      </c>
      <c r="L15" s="28"/>
      <c r="M15" s="25">
        <f>IF(H$16="Min",C$17/H15,H15/C$17)</f>
        <v>0.77777777777777779</v>
      </c>
      <c r="N15" s="26">
        <f>IF(I$16="Min",D$17/I15,I15/D$17)</f>
        <v>0.83783783783783783</v>
      </c>
      <c r="O15" s="27">
        <f>IF(J$16="Min",E$17/J15,J15/E$17)</f>
        <v>0.66666666666666663</v>
      </c>
      <c r="P15" s="23"/>
      <c r="Q15" s="3">
        <f t="shared" si="4"/>
        <v>10</v>
      </c>
      <c r="R15" s="4" t="str">
        <f>B15</f>
        <v>Isep Lutpi Nur</v>
      </c>
      <c r="S15" s="4">
        <f>ROUND((0.5 *((M15*$C$18)+(N15*$D$18)+(O15*$E$18)))+(0.5 *((M15^$C$18)+(N15^$D$18)+(O15^$E$18))),3)</f>
        <v>1.7669999999999999</v>
      </c>
      <c r="T15" s="4">
        <f t="shared" si="6"/>
        <v>10</v>
      </c>
    </row>
    <row r="16" spans="1:20" x14ac:dyDescent="0.3">
      <c r="H16" s="14" t="s">
        <v>23</v>
      </c>
      <c r="I16" s="2" t="s">
        <v>23</v>
      </c>
      <c r="J16" s="2" t="s">
        <v>22</v>
      </c>
    </row>
    <row r="17" spans="2:20" x14ac:dyDescent="0.3">
      <c r="B17" t="s">
        <v>26</v>
      </c>
      <c r="C17" s="2">
        <f>IF(H16="Min",MIN(H6:H15),MAX(H6:H15))</f>
        <v>70</v>
      </c>
      <c r="D17" s="2">
        <f>IF(I16="Min",MIN(I6:I15),MAX(I6:I15))</f>
        <v>3.1</v>
      </c>
      <c r="E17" s="2">
        <f>IF(J16="Min",MIN(J6:J15),MAX(J6:J15))</f>
        <v>6</v>
      </c>
    </row>
    <row r="18" spans="2:20" x14ac:dyDescent="0.3">
      <c r="B18" t="s">
        <v>27</v>
      </c>
      <c r="C18" s="18">
        <f>C1</f>
        <v>0.6</v>
      </c>
      <c r="D18" s="18">
        <f>C2</f>
        <v>0.25</v>
      </c>
      <c r="E18" s="18">
        <f>C3</f>
        <v>0.15</v>
      </c>
    </row>
    <row r="20" spans="2:20" x14ac:dyDescent="0.3">
      <c r="B20" t="s">
        <v>18</v>
      </c>
      <c r="C20" s="13" t="s">
        <v>16</v>
      </c>
      <c r="D20" s="13"/>
      <c r="T20" s="1"/>
    </row>
    <row r="21" spans="2:20" x14ac:dyDescent="0.3">
      <c r="B21" t="s">
        <v>20</v>
      </c>
      <c r="C21" s="29">
        <v>2113191079</v>
      </c>
      <c r="D21" s="29"/>
    </row>
    <row r="22" spans="2:20" x14ac:dyDescent="0.3">
      <c r="B22" t="s">
        <v>19</v>
      </c>
      <c r="C22" s="13" t="s">
        <v>21</v>
      </c>
      <c r="D22" s="13"/>
    </row>
  </sheetData>
  <mergeCells count="3">
    <mergeCell ref="G6:G15"/>
    <mergeCell ref="L6:L15"/>
    <mergeCell ref="C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iseplutpi</dc:creator>
  <cp:lastModifiedBy>iseplutpi</cp:lastModifiedBy>
  <dcterms:created xsi:type="dcterms:W3CDTF">2021-03-05T13:23:20Z</dcterms:created>
  <dcterms:modified xsi:type="dcterms:W3CDTF">2021-03-18T18:19:06Z</dcterms:modified>
</cp:coreProperties>
</file>