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8_{13C65677-B764-4EDD-82C9-A6CAC1640EDB}" xr6:coauthVersionLast="47" xr6:coauthVersionMax="47" xr10:uidLastSave="{00000000-0000-0000-0000-000000000000}"/>
  <bookViews>
    <workbookView xWindow="-120" yWindow="-120" windowWidth="29040" windowHeight="15720" activeTab="1" xr2:uid="{CA8FDCFA-DBE9-48F3-9480-7874027EC9FE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83" i="2" l="1"/>
  <c r="E14" i="2"/>
  <c r="E26" i="2"/>
  <c r="E38" i="2"/>
  <c r="E50" i="2"/>
  <c r="E83" i="2" s="1"/>
  <c r="E63" i="2"/>
  <c r="E76" i="2"/>
  <c r="E80" i="2"/>
  <c r="F30" i="2"/>
  <c r="H30" i="2" s="1"/>
  <c r="F31" i="2"/>
  <c r="F32" i="2"/>
  <c r="H32" i="2" s="1"/>
  <c r="F33" i="2"/>
  <c r="H33" i="2" s="1"/>
  <c r="F34" i="2"/>
  <c r="H34" i="2" s="1"/>
  <c r="F35" i="2"/>
  <c r="H35" i="2" s="1"/>
  <c r="F36" i="2"/>
  <c r="H36" i="2" s="1"/>
  <c r="F37" i="2"/>
  <c r="H37" i="2" s="1"/>
  <c r="F42" i="2"/>
  <c r="F43" i="2"/>
  <c r="H43" i="2" s="1"/>
  <c r="F44" i="2"/>
  <c r="H44" i="2" s="1"/>
  <c r="F45" i="2"/>
  <c r="H45" i="2" s="1"/>
  <c r="F46" i="2"/>
  <c r="H46" i="2" s="1"/>
  <c r="F47" i="2"/>
  <c r="H47" i="2" s="1"/>
  <c r="F48" i="2"/>
  <c r="H48" i="2" s="1"/>
  <c r="F49" i="2"/>
  <c r="H49" i="2" s="1"/>
  <c r="F54" i="2"/>
  <c r="H54" i="2" s="1"/>
  <c r="F55" i="2"/>
  <c r="H55" i="2" s="1"/>
  <c r="F56" i="2"/>
  <c r="H56" i="2" s="1"/>
  <c r="F57" i="2"/>
  <c r="H57" i="2" s="1"/>
  <c r="F58" i="2"/>
  <c r="H58" i="2" s="1"/>
  <c r="F59" i="2"/>
  <c r="H59" i="2" s="1"/>
  <c r="F60" i="2"/>
  <c r="H60" i="2" s="1"/>
  <c r="F61" i="2"/>
  <c r="H61" i="2" s="1"/>
  <c r="F62" i="2"/>
  <c r="H62" i="2" s="1"/>
  <c r="F67" i="2"/>
  <c r="H67" i="2" s="1"/>
  <c r="F68" i="2"/>
  <c r="H68" i="2" s="1"/>
  <c r="F69" i="2"/>
  <c r="H69" i="2" s="1"/>
  <c r="F70" i="2"/>
  <c r="H70" i="2" s="1"/>
  <c r="F71" i="2"/>
  <c r="H71" i="2" s="1"/>
  <c r="F72" i="2"/>
  <c r="H72" i="2" s="1"/>
  <c r="F73" i="2"/>
  <c r="H73" i="2" s="1"/>
  <c r="F74" i="2"/>
  <c r="H74" i="2" s="1"/>
  <c r="F75" i="2"/>
  <c r="H75" i="2" s="1"/>
  <c r="F79" i="2"/>
  <c r="F80" i="2" s="1"/>
  <c r="F66" i="2"/>
  <c r="F53" i="2"/>
  <c r="F41" i="2"/>
  <c r="H41" i="2" s="1"/>
  <c r="F29" i="2"/>
  <c r="H29" i="2" s="1"/>
  <c r="F18" i="2"/>
  <c r="H18" i="2" s="1"/>
  <c r="F19" i="2"/>
  <c r="H19" i="2" s="1"/>
  <c r="F20" i="2"/>
  <c r="H20" i="2" s="1"/>
  <c r="F21" i="2"/>
  <c r="H21" i="2" s="1"/>
  <c r="F22" i="2"/>
  <c r="H22" i="2" s="1"/>
  <c r="F23" i="2"/>
  <c r="H23" i="2" s="1"/>
  <c r="F24" i="2"/>
  <c r="H24" i="2" s="1"/>
  <c r="F25" i="2"/>
  <c r="H25" i="2" s="1"/>
  <c r="F17" i="2"/>
  <c r="H17" i="2" s="1"/>
  <c r="F6" i="2"/>
  <c r="H6" i="2" s="1"/>
  <c r="F7" i="2"/>
  <c r="F8" i="2"/>
  <c r="H8" i="2" s="1"/>
  <c r="F9" i="2"/>
  <c r="H9" i="2" s="1"/>
  <c r="F10" i="2"/>
  <c r="F11" i="2"/>
  <c r="F12" i="2"/>
  <c r="H12" i="2" s="1"/>
  <c r="F13" i="2"/>
  <c r="H13" i="2" s="1"/>
  <c r="F5" i="2"/>
  <c r="H5" i="2" s="1"/>
  <c r="H7" i="2"/>
  <c r="H10" i="2"/>
  <c r="H11" i="2"/>
  <c r="B17" i="2"/>
  <c r="B18" i="2" s="1"/>
  <c r="B19" i="2" s="1"/>
  <c r="B20" i="2" s="1"/>
  <c r="B21" i="2" s="1"/>
  <c r="B22" i="2" s="1"/>
  <c r="B23" i="2" s="1"/>
  <c r="B24" i="2" s="1"/>
  <c r="B25" i="2" s="1"/>
  <c r="B29" i="2"/>
  <c r="B30" i="2" s="1"/>
  <c r="B31" i="2" s="1"/>
  <c r="B32" i="2" s="1"/>
  <c r="B33" i="2" s="1"/>
  <c r="B34" i="2" s="1"/>
  <c r="B35" i="2" s="1"/>
  <c r="B36" i="2" s="1"/>
  <c r="B37" i="2" s="1"/>
  <c r="B41" i="2"/>
  <c r="B42" i="2" s="1"/>
  <c r="B43" i="2" s="1"/>
  <c r="B44" i="2" s="1"/>
  <c r="B45" i="2" s="1"/>
  <c r="B46" i="2" s="1"/>
  <c r="B47" i="2" s="1"/>
  <c r="B48" i="2" s="1"/>
  <c r="B49" i="2" s="1"/>
  <c r="B53" i="2"/>
  <c r="B54" i="2" s="1"/>
  <c r="B55" i="2" s="1"/>
  <c r="B56" i="2" s="1"/>
  <c r="B57" i="2" s="1"/>
  <c r="B58" i="2" s="1"/>
  <c r="B59" i="2" s="1"/>
  <c r="B60" i="2" s="1"/>
  <c r="B61" i="2" s="1"/>
  <c r="B62" i="2" s="1"/>
  <c r="B66" i="2"/>
  <c r="B67" i="2" s="1"/>
  <c r="B68" i="2" s="1"/>
  <c r="B69" i="2" s="1"/>
  <c r="B70" i="2" s="1"/>
  <c r="B71" i="2" s="1"/>
  <c r="B72" i="2" s="1"/>
  <c r="B73" i="2" s="1"/>
  <c r="B74" i="2" s="1"/>
  <c r="B75" i="2" s="1"/>
  <c r="B79" i="2"/>
  <c r="B5" i="2"/>
  <c r="B6" i="2" s="1"/>
  <c r="B7" i="2" s="1"/>
  <c r="B8" i="2" s="1"/>
  <c r="B9" i="2" s="1"/>
  <c r="B10" i="2" s="1"/>
  <c r="B11" i="2" s="1"/>
  <c r="B12" i="2" s="1"/>
  <c r="B13" i="2" s="1"/>
  <c r="G60" i="1"/>
  <c r="D60" i="1" s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3" i="1"/>
  <c r="F14" i="2" l="1"/>
  <c r="F38" i="2"/>
  <c r="H14" i="2"/>
  <c r="G14" i="2" s="1"/>
  <c r="F63" i="2"/>
  <c r="F50" i="2"/>
  <c r="H79" i="2"/>
  <c r="H80" i="2" s="1"/>
  <c r="H26" i="2"/>
  <c r="G26" i="2" s="1"/>
  <c r="F76" i="2"/>
  <c r="H66" i="2"/>
  <c r="H76" i="2" s="1"/>
  <c r="H53" i="2"/>
  <c r="H63" i="2" s="1"/>
  <c r="G63" i="2" s="1"/>
  <c r="H42" i="2"/>
  <c r="H50" i="2" s="1"/>
  <c r="G50" i="2" s="1"/>
  <c r="H31" i="2"/>
  <c r="H38" i="2" s="1"/>
  <c r="G38" i="2" s="1"/>
  <c r="F26" i="2"/>
  <c r="G80" i="2"/>
  <c r="G76" i="2" l="1"/>
  <c r="H83" i="2"/>
  <c r="G83" i="2" s="1"/>
</calcChain>
</file>

<file path=xl/sharedStrings.xml><?xml version="1.0" encoding="utf-8"?>
<sst xmlns="http://schemas.openxmlformats.org/spreadsheetml/2006/main" count="433" uniqueCount="256">
  <si>
    <t>Kurikulum Sesuai Kurikulum Tidak Sesuai [K:Konversi | S:Selesai | B:Berjalan | U:Mengulang | -:Belum Diambil]</t>
  </si>
  <si>
    <t>NO</t>
  </si>
  <si>
    <t>Kode</t>
  </si>
  <si>
    <t>Matakuliah</t>
  </si>
  <si>
    <t>SKS</t>
  </si>
  <si>
    <t>FTK1232</t>
  </si>
  <si>
    <t>Konsep Teknologi Informasi</t>
  </si>
  <si>
    <t>S</t>
  </si>
  <si>
    <t>FTK1234</t>
  </si>
  <si>
    <t>Etika Kepribadian &amp; Profesi</t>
  </si>
  <si>
    <t>FTK1236</t>
  </si>
  <si>
    <t>Matematika Dasar</t>
  </si>
  <si>
    <t>STF1101</t>
  </si>
  <si>
    <t>Logika Matematika</t>
  </si>
  <si>
    <t>STF1102</t>
  </si>
  <si>
    <t>Teknologi Informasi</t>
  </si>
  <si>
    <t>STF1103</t>
  </si>
  <si>
    <t>Algoritma &amp; Pemrograman</t>
  </si>
  <si>
    <t>STF1104</t>
  </si>
  <si>
    <t>Praktek Algoritma &amp; Pemrograman</t>
  </si>
  <si>
    <t>USB1232</t>
  </si>
  <si>
    <t>Pendidikan Pancasila</t>
  </si>
  <si>
    <t>USB1236</t>
  </si>
  <si>
    <t>Bahasa Inggris</t>
  </si>
  <si>
    <t>STF1201</t>
  </si>
  <si>
    <t>Arsitektur &amp; Organisasi Komputer</t>
  </si>
  <si>
    <t>STF1203</t>
  </si>
  <si>
    <t>Sistem Operasi</t>
  </si>
  <si>
    <t>STF1204</t>
  </si>
  <si>
    <t>Struktur Data</t>
  </si>
  <si>
    <t>STF1205</t>
  </si>
  <si>
    <t>Matematika Informatika</t>
  </si>
  <si>
    <t>STF1303</t>
  </si>
  <si>
    <t>Pemrograman Desktop</t>
  </si>
  <si>
    <t>STF1304</t>
  </si>
  <si>
    <t>Praktek Pemrograman Desktop</t>
  </si>
  <si>
    <t>USB1231</t>
  </si>
  <si>
    <t>Pendidikan Agama Islam</t>
  </si>
  <si>
    <t>USB1233</t>
  </si>
  <si>
    <t>Pendidikan Kewarganegaraan</t>
  </si>
  <si>
    <t>USB1234</t>
  </si>
  <si>
    <t>Bahasa Indonesia</t>
  </si>
  <si>
    <t>STF1202</t>
  </si>
  <si>
    <t>Teknik Digital</t>
  </si>
  <si>
    <t>STF1301</t>
  </si>
  <si>
    <t>Statistika</t>
  </si>
  <si>
    <t>STF1302</t>
  </si>
  <si>
    <t>Interaksi Manusia &amp; Komputer</t>
  </si>
  <si>
    <t>STF1305</t>
  </si>
  <si>
    <t>Komunikasi Data</t>
  </si>
  <si>
    <t>STF1306</t>
  </si>
  <si>
    <t>Pemodelan Sistem Berorentasi Objek</t>
  </si>
  <si>
    <t>STF1307</t>
  </si>
  <si>
    <t>Basis Data</t>
  </si>
  <si>
    <t>STF1404</t>
  </si>
  <si>
    <t>Pemrograman Web</t>
  </si>
  <si>
    <t>STF1405</t>
  </si>
  <si>
    <t>Praktek Pemrograman Web</t>
  </si>
  <si>
    <t>USB1235</t>
  </si>
  <si>
    <t>Kewirausahaan</t>
  </si>
  <si>
    <t>STF1401</t>
  </si>
  <si>
    <t>Database Management System</t>
  </si>
  <si>
    <t>STF1402</t>
  </si>
  <si>
    <t>Praktek Database Management System</t>
  </si>
  <si>
    <t>STF1403</t>
  </si>
  <si>
    <t>Rekayasa Perangkat Lunak</t>
  </si>
  <si>
    <t>STF1406</t>
  </si>
  <si>
    <t>Manajemen Proyek Teknologi Informasi</t>
  </si>
  <si>
    <t>STF1407</t>
  </si>
  <si>
    <t>Pemrograman Berorientasi Objek</t>
  </si>
  <si>
    <t>STF1408</t>
  </si>
  <si>
    <t>Praktek Pemrograman Berorientasi Objek</t>
  </si>
  <si>
    <t>STF1410</t>
  </si>
  <si>
    <t>Internet of Things</t>
  </si>
  <si>
    <t>STF1411</t>
  </si>
  <si>
    <t>Teori Bahasa Automata</t>
  </si>
  <si>
    <t>STF1505</t>
  </si>
  <si>
    <t>Multimedia</t>
  </si>
  <si>
    <t>STF1521</t>
  </si>
  <si>
    <t>Jaringan Komputer</t>
  </si>
  <si>
    <t>STF1522</t>
  </si>
  <si>
    <t>Praktikum Jaringan Komputer</t>
  </si>
  <si>
    <t>STF1523</t>
  </si>
  <si>
    <t>Pemrograman Web Lanjut</t>
  </si>
  <si>
    <t>STF1524</t>
  </si>
  <si>
    <t>Praktikum Pemrograman Web Lanjut</t>
  </si>
  <si>
    <t>STF1525</t>
  </si>
  <si>
    <t>Mobile Programming</t>
  </si>
  <si>
    <t>STF1526</t>
  </si>
  <si>
    <t>Praktikum Mobile Programming</t>
  </si>
  <si>
    <t>STF1527</t>
  </si>
  <si>
    <t>Cloud Computing</t>
  </si>
  <si>
    <t>STF1528</t>
  </si>
  <si>
    <t>Data Mining</t>
  </si>
  <si>
    <t>STF1529</t>
  </si>
  <si>
    <t>Pengolahan Citra</t>
  </si>
  <si>
    <t>STF1530</t>
  </si>
  <si>
    <t>Database Manajemen Sistem Lanjut</t>
  </si>
  <si>
    <t>FTK1231</t>
  </si>
  <si>
    <t>Bahasa Inggris II</t>
  </si>
  <si>
    <t>U</t>
  </si>
  <si>
    <t>FTK1233</t>
  </si>
  <si>
    <t>Technopreneurship</t>
  </si>
  <si>
    <t>FTK1235</t>
  </si>
  <si>
    <t>Metodologi Penelitian</t>
  </si>
  <si>
    <t>STF1506</t>
  </si>
  <si>
    <t>Sistem Pendukung Keputusan</t>
  </si>
  <si>
    <t>STF1621</t>
  </si>
  <si>
    <t>Mobile Programming Lanjut</t>
  </si>
  <si>
    <t>STF1622</t>
  </si>
  <si>
    <t>Praktikum Mobile Programming Lanjut</t>
  </si>
  <si>
    <t>STF1624</t>
  </si>
  <si>
    <t>Jaringan Komputer Lanjut</t>
  </si>
  <si>
    <t>STF1625</t>
  </si>
  <si>
    <t>Praktikum Jaringan Komputer Lanjut</t>
  </si>
  <si>
    <t>STF1626</t>
  </si>
  <si>
    <t>Linux System Administrator</t>
  </si>
  <si>
    <t>STF601</t>
  </si>
  <si>
    <t>Keamanan Jaringan Komputer</t>
  </si>
  <si>
    <t>STF1821</t>
  </si>
  <si>
    <t>Capita Selecta</t>
  </si>
  <si>
    <t>Status</t>
  </si>
  <si>
    <t>Nilai</t>
  </si>
  <si>
    <t>A</t>
  </si>
  <si>
    <t>Mutu</t>
  </si>
  <si>
    <t>D</t>
  </si>
  <si>
    <t>Semester</t>
  </si>
  <si>
    <t>Mata Kuliah</t>
  </si>
  <si>
    <t>Semester 1</t>
  </si>
  <si>
    <t>B</t>
  </si>
  <si>
    <t>C</t>
  </si>
  <si>
    <t>Semester 2</t>
  </si>
  <si>
    <t>Semester 3</t>
  </si>
  <si>
    <t>Semester 4</t>
  </si>
  <si>
    <t>Semester 6</t>
  </si>
  <si>
    <t>Semester 5</t>
  </si>
  <si>
    <t>Semester 8</t>
  </si>
  <si>
    <t>No</t>
  </si>
  <si>
    <t>Angka</t>
  </si>
  <si>
    <t>Huruf</t>
  </si>
  <si>
    <t>Total (Index Prestasi)</t>
  </si>
  <si>
    <t>Index Prestasi Kumulatif</t>
  </si>
  <si>
    <t xml:space="preserve">FTK1232 </t>
  </si>
  <si>
    <t xml:space="preserve"> Konsep Teknologi Informasi</t>
  </si>
  <si>
    <t xml:space="preserve"> Teknologi Informasi</t>
  </si>
  <si>
    <t xml:space="preserve">FTK1234 </t>
  </si>
  <si>
    <t xml:space="preserve"> Etika Kepribadian &amp; Profesi</t>
  </si>
  <si>
    <t xml:space="preserve">STF1104 </t>
  </si>
  <si>
    <t xml:space="preserve"> Praktek Algoritma &amp; Pemrograman</t>
  </si>
  <si>
    <t xml:space="preserve">FTK1236 </t>
  </si>
  <si>
    <t xml:space="preserve"> Matematika Dasar</t>
  </si>
  <si>
    <t xml:space="preserve">STF1101 </t>
  </si>
  <si>
    <t xml:space="preserve"> Logika Matematika</t>
  </si>
  <si>
    <t xml:space="preserve">USB1232 </t>
  </si>
  <si>
    <t xml:space="preserve"> Pendidikan Pancasila</t>
  </si>
  <si>
    <t xml:space="preserve">USB1236 </t>
  </si>
  <si>
    <t xml:space="preserve"> Bahasa Inggris</t>
  </si>
  <si>
    <t xml:space="preserve">STF1103 </t>
  </si>
  <si>
    <t xml:space="preserve"> Algoritma &amp; Pemrograman</t>
  </si>
  <si>
    <t xml:space="preserve">USB1234 </t>
  </si>
  <si>
    <t xml:space="preserve"> Bahasa Indonesia</t>
  </si>
  <si>
    <t xml:space="preserve">STF1203 </t>
  </si>
  <si>
    <t xml:space="preserve"> Sistem Operasi</t>
  </si>
  <si>
    <t xml:space="preserve">STF1205 </t>
  </si>
  <si>
    <t xml:space="preserve"> Matematika Informatika</t>
  </si>
  <si>
    <t xml:space="preserve">STF1201 </t>
  </si>
  <si>
    <t xml:space="preserve"> Arsitektur &amp; Organisasi Komputer</t>
  </si>
  <si>
    <t xml:space="preserve">USB1231 </t>
  </si>
  <si>
    <t xml:space="preserve"> Pendidikan Agama Islam</t>
  </si>
  <si>
    <t xml:space="preserve">STF1204 </t>
  </si>
  <si>
    <t xml:space="preserve"> Struktur Data</t>
  </si>
  <si>
    <t xml:space="preserve">USB1233 </t>
  </si>
  <si>
    <t xml:space="preserve"> Pendidikan Kewarganegaraan</t>
  </si>
  <si>
    <t xml:space="preserve">STF1303 </t>
  </si>
  <si>
    <t xml:space="preserve"> Pemrograman Desktop</t>
  </si>
  <si>
    <t xml:space="preserve">STF1304 </t>
  </si>
  <si>
    <t xml:space="preserve"> Praktek Pemrograman Desktop</t>
  </si>
  <si>
    <t xml:space="preserve">STF1301 </t>
  </si>
  <si>
    <t xml:space="preserve"> Statistika</t>
  </si>
  <si>
    <t xml:space="preserve">STF1306 </t>
  </si>
  <si>
    <t xml:space="preserve"> Pemodelan Sistem Berorentasi Objek</t>
  </si>
  <si>
    <t xml:space="preserve">USB1235 </t>
  </si>
  <si>
    <t xml:space="preserve"> Kewirausahaan</t>
  </si>
  <si>
    <t xml:space="preserve">STF1302 </t>
  </si>
  <si>
    <t xml:space="preserve"> Interaksi Manusia &amp; Komputer</t>
  </si>
  <si>
    <t xml:space="preserve">STF1307 </t>
  </si>
  <si>
    <t xml:space="preserve"> Basis Data</t>
  </si>
  <si>
    <t xml:space="preserve">STF1305 </t>
  </si>
  <si>
    <t xml:space="preserve"> Komunikasi Data</t>
  </si>
  <si>
    <t xml:space="preserve">STF1202 </t>
  </si>
  <si>
    <t xml:space="preserve"> Teknik Digital</t>
  </si>
  <si>
    <t xml:space="preserve">STF1404 </t>
  </si>
  <si>
    <t xml:space="preserve"> Pemrograman Web</t>
  </si>
  <si>
    <t xml:space="preserve">STF1405 </t>
  </si>
  <si>
    <t xml:space="preserve"> Praktek Pemrograman Web</t>
  </si>
  <si>
    <t xml:space="preserve">STF1410 </t>
  </si>
  <si>
    <t xml:space="preserve"> Internet of Things</t>
  </si>
  <si>
    <t xml:space="preserve">STF1402 </t>
  </si>
  <si>
    <t xml:space="preserve"> Praktek Database Management System</t>
  </si>
  <si>
    <t xml:space="preserve">STF1411 </t>
  </si>
  <si>
    <t xml:space="preserve"> Teori Bahasa Automata</t>
  </si>
  <si>
    <t xml:space="preserve">STF1407 </t>
  </si>
  <si>
    <t xml:space="preserve"> Pemrograman Berorientasi Objek</t>
  </si>
  <si>
    <t xml:space="preserve">STF1505 </t>
  </si>
  <si>
    <t xml:space="preserve"> Multimedia</t>
  </si>
  <si>
    <t xml:space="preserve">STF1408 </t>
  </si>
  <si>
    <t xml:space="preserve"> Praktek Pemrograman Berorientasi Objek</t>
  </si>
  <si>
    <t xml:space="preserve">STF1401 </t>
  </si>
  <si>
    <t xml:space="preserve"> Database Management System</t>
  </si>
  <si>
    <t xml:space="preserve">STF1406 </t>
  </si>
  <si>
    <t xml:space="preserve"> Manajemen Proyek Teknologi Informasi</t>
  </si>
  <si>
    <t xml:space="preserve">STF1403 </t>
  </si>
  <si>
    <t xml:space="preserve"> Rekayasa Perangkat Lunak</t>
  </si>
  <si>
    <t xml:space="preserve">STF1525 </t>
  </si>
  <si>
    <t xml:space="preserve"> Mobile Programming</t>
  </si>
  <si>
    <t xml:space="preserve">STF1530 </t>
  </si>
  <si>
    <t xml:space="preserve"> Database Manajemen Sistem Lanjut</t>
  </si>
  <si>
    <t xml:space="preserve">STF1529 </t>
  </si>
  <si>
    <t xml:space="preserve"> Pengolahan Citra</t>
  </si>
  <si>
    <t xml:space="preserve">STF1527 </t>
  </si>
  <si>
    <t xml:space="preserve"> Cloud Computing</t>
  </si>
  <si>
    <t xml:space="preserve">STF1526 </t>
  </si>
  <si>
    <t xml:space="preserve"> Praktikum Mobile Programming</t>
  </si>
  <si>
    <t xml:space="preserve">STF1522 </t>
  </si>
  <si>
    <t xml:space="preserve"> Praktikum Jaringan Komputer</t>
  </si>
  <si>
    <t xml:space="preserve">STF1523 </t>
  </si>
  <si>
    <t xml:space="preserve"> Pemrograman Web Lanjut</t>
  </si>
  <si>
    <t xml:space="preserve">STF1524 </t>
  </si>
  <si>
    <t xml:space="preserve"> Praktikum Pemrograman Web Lanjut</t>
  </si>
  <si>
    <t xml:space="preserve">STF1528 </t>
  </si>
  <si>
    <t xml:space="preserve"> Data Mining</t>
  </si>
  <si>
    <t xml:space="preserve">STF1521 </t>
  </si>
  <si>
    <t xml:space="preserve"> Jaringan Komputer</t>
  </si>
  <si>
    <t xml:space="preserve">STF1626 </t>
  </si>
  <si>
    <t xml:space="preserve"> Linux System Administrator</t>
  </si>
  <si>
    <t xml:space="preserve">STF1621 </t>
  </si>
  <si>
    <t xml:space="preserve"> Mobile Programming Lanjut</t>
  </si>
  <si>
    <t xml:space="preserve">STF1625 </t>
  </si>
  <si>
    <t xml:space="preserve"> Praktikum Jaringan Komputer Lanjut</t>
  </si>
  <si>
    <t xml:space="preserve">FTK1231 </t>
  </si>
  <si>
    <t xml:space="preserve"> Bahasa Inggris II</t>
  </si>
  <si>
    <t xml:space="preserve">STF1624 </t>
  </si>
  <si>
    <t xml:space="preserve"> Jaringan Komputer Lanjut</t>
  </si>
  <si>
    <t xml:space="preserve">FTK1233 </t>
  </si>
  <si>
    <t xml:space="preserve"> Technopreneurship</t>
  </si>
  <si>
    <t xml:space="preserve">STF1622 </t>
  </si>
  <si>
    <t xml:space="preserve"> Praktikum Mobile Programming Lanjut</t>
  </si>
  <si>
    <t xml:space="preserve">FTK1235 </t>
  </si>
  <si>
    <t xml:space="preserve"> Metodologi Penelitian</t>
  </si>
  <si>
    <t xml:space="preserve">STF1506 </t>
  </si>
  <si>
    <t xml:space="preserve"> Sistem Pendukung Keputusan</t>
  </si>
  <si>
    <t xml:space="preserve">STF601 </t>
  </si>
  <si>
    <t xml:space="preserve"> Keamanan Jaringan Komputer</t>
  </si>
  <si>
    <t xml:space="preserve">STF1821 </t>
  </si>
  <si>
    <t xml:space="preserve"> Capita Selecta</t>
  </si>
  <si>
    <t>IPK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</si>
</sst>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right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/>
    <xf numFmtId="0" fontId="0" fillId="0" borderId="0" xfId="0" applyFont="1"/>
    <xf numFmtId="0" fontId="0" fillId="0" borderId="0" xfId="0" applyFont="1" applyBorder="1" applyAlignment="1">
      <alignment horizontal="center" vertical="center"/>
    </xf>
    <xf numFmtId="0" fontId="0" fillId="0" borderId="0" xfId="0" applyFont="1" applyBorder="1"/>
    <xf numFmtId="0" fontId="0" fillId="0" borderId="1" xfId="0" applyFont="1" applyBorder="1"/>
    <xf numFmtId="0" fontId="1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CF355-DBF2-4C84-9F98-646C1A879478}">
  <dimension ref="A1:Q60"/>
  <sheetViews>
    <sheetView workbookViewId="0">
      <selection activeCell="M20" sqref="M20"/>
    </sheetView>
  </sheetViews>
  <sheetFormatPr defaultRowHeight="15" x14ac:dyDescent="0.25"/>
  <cols>
    <col min="1" max="1" width="6" customWidth="1"/>
    <col min="2" max="2" width="8.42578125" bestFit="1" customWidth="1"/>
    <col min="3" max="3" width="38.5703125" bestFit="1" customWidth="1"/>
    <col min="4" max="4" width="8.28515625" style="1" customWidth="1"/>
    <col min="5" max="5" width="6.42578125" style="1" bestFit="1" customWidth="1"/>
    <col min="6" max="6" width="6.42578125" style="1" customWidth="1"/>
    <col min="7" max="7" width="7.140625" style="1" customWidth="1"/>
    <col min="8" max="8" width="10.42578125" customWidth="1"/>
  </cols>
  <sheetData>
    <row r="1" spans="1:17" x14ac:dyDescent="0.25">
      <c r="Q1" t="s">
        <v>0</v>
      </c>
    </row>
    <row r="2" spans="1:17" x14ac:dyDescent="0.25">
      <c r="A2" s="5" t="s">
        <v>1</v>
      </c>
      <c r="B2" s="5" t="s">
        <v>2</v>
      </c>
      <c r="C2" s="5" t="s">
        <v>3</v>
      </c>
      <c r="D2" s="6" t="s">
        <v>4</v>
      </c>
      <c r="E2" s="6" t="s">
        <v>121</v>
      </c>
      <c r="F2" s="6" t="s">
        <v>124</v>
      </c>
      <c r="G2" s="6" t="s">
        <v>122</v>
      </c>
      <c r="H2" s="6" t="s">
        <v>126</v>
      </c>
    </row>
    <row r="3" spans="1:17" x14ac:dyDescent="0.25">
      <c r="A3" s="2">
        <v>1</v>
      </c>
      <c r="B3" s="2" t="s">
        <v>5</v>
      </c>
      <c r="C3" s="2" t="s">
        <v>6</v>
      </c>
      <c r="D3" s="3">
        <v>2</v>
      </c>
      <c r="E3" s="3" t="s">
        <v>7</v>
      </c>
      <c r="F3" s="3" t="s">
        <v>123</v>
      </c>
      <c r="G3" s="4">
        <f>(IF(F3="A",4,IF(F3="B",3,IF(F3="C",2,IF(F3="D",1,0)))))*D3</f>
        <v>8</v>
      </c>
      <c r="H3" s="2">
        <v>1</v>
      </c>
    </row>
    <row r="4" spans="1:17" x14ac:dyDescent="0.25">
      <c r="A4" s="2">
        <v>2</v>
      </c>
      <c r="B4" s="2" t="s">
        <v>8</v>
      </c>
      <c r="C4" s="2" t="s">
        <v>9</v>
      </c>
      <c r="D4" s="3">
        <v>2</v>
      </c>
      <c r="E4" s="3" t="s">
        <v>7</v>
      </c>
      <c r="F4" s="3" t="s">
        <v>123</v>
      </c>
      <c r="G4" s="4">
        <f t="shared" ref="G4:G59" si="0">(IF(F4="A",4,IF(F4="B",3,IF(F4="C",2,IF(F4="D",1,0)))))*D4</f>
        <v>8</v>
      </c>
      <c r="H4" s="2"/>
    </row>
    <row r="5" spans="1:17" x14ac:dyDescent="0.25">
      <c r="A5" s="2">
        <v>3</v>
      </c>
      <c r="B5" s="2" t="s">
        <v>10</v>
      </c>
      <c r="C5" s="2" t="s">
        <v>11</v>
      </c>
      <c r="D5" s="3">
        <v>3</v>
      </c>
      <c r="E5" s="3" t="s">
        <v>7</v>
      </c>
      <c r="F5" s="3" t="s">
        <v>123</v>
      </c>
      <c r="G5" s="4">
        <f t="shared" si="0"/>
        <v>12</v>
      </c>
      <c r="H5" s="2"/>
    </row>
    <row r="6" spans="1:17" x14ac:dyDescent="0.25">
      <c r="A6" s="2">
        <v>4</v>
      </c>
      <c r="B6" s="2" t="s">
        <v>12</v>
      </c>
      <c r="C6" s="2" t="s">
        <v>13</v>
      </c>
      <c r="D6" s="3">
        <v>3</v>
      </c>
      <c r="E6" s="3" t="s">
        <v>7</v>
      </c>
      <c r="F6" s="3" t="s">
        <v>123</v>
      </c>
      <c r="G6" s="4">
        <f t="shared" si="0"/>
        <v>12</v>
      </c>
      <c r="H6" s="2"/>
    </row>
    <row r="7" spans="1:17" x14ac:dyDescent="0.25">
      <c r="A7" s="2">
        <v>5</v>
      </c>
      <c r="B7" s="2" t="s">
        <v>14</v>
      </c>
      <c r="C7" s="2" t="s">
        <v>15</v>
      </c>
      <c r="D7" s="3">
        <v>3</v>
      </c>
      <c r="E7" s="3" t="s">
        <v>7</v>
      </c>
      <c r="F7" s="3" t="s">
        <v>123</v>
      </c>
      <c r="G7" s="4">
        <f t="shared" si="0"/>
        <v>12</v>
      </c>
      <c r="H7" s="2"/>
    </row>
    <row r="8" spans="1:17" x14ac:dyDescent="0.25">
      <c r="A8" s="2">
        <v>6</v>
      </c>
      <c r="B8" s="2" t="s">
        <v>16</v>
      </c>
      <c r="C8" s="2" t="s">
        <v>17</v>
      </c>
      <c r="D8" s="3">
        <v>2</v>
      </c>
      <c r="E8" s="3" t="s">
        <v>7</v>
      </c>
      <c r="F8" s="3" t="s">
        <v>123</v>
      </c>
      <c r="G8" s="4">
        <f t="shared" si="0"/>
        <v>8</v>
      </c>
      <c r="H8" s="2"/>
    </row>
    <row r="9" spans="1:17" x14ac:dyDescent="0.25">
      <c r="A9" s="2">
        <v>7</v>
      </c>
      <c r="B9" s="2" t="s">
        <v>18</v>
      </c>
      <c r="C9" s="2" t="s">
        <v>19</v>
      </c>
      <c r="D9" s="3">
        <v>1</v>
      </c>
      <c r="E9" s="3" t="s">
        <v>7</v>
      </c>
      <c r="F9" s="3" t="s">
        <v>123</v>
      </c>
      <c r="G9" s="4">
        <f t="shared" si="0"/>
        <v>4</v>
      </c>
      <c r="H9" s="2"/>
    </row>
    <row r="10" spans="1:17" x14ac:dyDescent="0.25">
      <c r="A10" s="2">
        <v>8</v>
      </c>
      <c r="B10" s="2" t="s">
        <v>20</v>
      </c>
      <c r="C10" s="2" t="s">
        <v>21</v>
      </c>
      <c r="D10" s="3">
        <v>2</v>
      </c>
      <c r="E10" s="3" t="s">
        <v>7</v>
      </c>
      <c r="F10" s="3" t="s">
        <v>123</v>
      </c>
      <c r="G10" s="4">
        <f t="shared" si="0"/>
        <v>8</v>
      </c>
      <c r="H10" s="2"/>
    </row>
    <row r="11" spans="1:17" x14ac:dyDescent="0.25">
      <c r="A11" s="2">
        <v>9</v>
      </c>
      <c r="B11" s="2" t="s">
        <v>22</v>
      </c>
      <c r="C11" s="2" t="s">
        <v>23</v>
      </c>
      <c r="D11" s="3">
        <v>2</v>
      </c>
      <c r="E11" s="3" t="s">
        <v>7</v>
      </c>
      <c r="F11" s="3" t="s">
        <v>123</v>
      </c>
      <c r="G11" s="4">
        <f t="shared" si="0"/>
        <v>8</v>
      </c>
      <c r="H11" s="2"/>
    </row>
    <row r="12" spans="1:17" x14ac:dyDescent="0.25">
      <c r="A12" s="5">
        <v>10</v>
      </c>
      <c r="B12" s="5" t="s">
        <v>24</v>
      </c>
      <c r="C12" s="5" t="s">
        <v>25</v>
      </c>
      <c r="D12" s="6">
        <v>2</v>
      </c>
      <c r="E12" s="6" t="s">
        <v>7</v>
      </c>
      <c r="F12" s="6" t="s">
        <v>123</v>
      </c>
      <c r="G12" s="7">
        <f t="shared" si="0"/>
        <v>8</v>
      </c>
      <c r="H12" s="5">
        <v>2</v>
      </c>
    </row>
    <row r="13" spans="1:17" x14ac:dyDescent="0.25">
      <c r="A13" s="5">
        <v>11</v>
      </c>
      <c r="B13" s="5" t="s">
        <v>26</v>
      </c>
      <c r="C13" s="5" t="s">
        <v>27</v>
      </c>
      <c r="D13" s="6">
        <v>3</v>
      </c>
      <c r="E13" s="6" t="s">
        <v>7</v>
      </c>
      <c r="F13" s="6" t="s">
        <v>123</v>
      </c>
      <c r="G13" s="7">
        <f t="shared" si="0"/>
        <v>12</v>
      </c>
      <c r="H13" s="5"/>
    </row>
    <row r="14" spans="1:17" x14ac:dyDescent="0.25">
      <c r="A14" s="5">
        <v>12</v>
      </c>
      <c r="B14" s="5" t="s">
        <v>28</v>
      </c>
      <c r="C14" s="5" t="s">
        <v>29</v>
      </c>
      <c r="D14" s="6">
        <v>3</v>
      </c>
      <c r="E14" s="6" t="s">
        <v>7</v>
      </c>
      <c r="F14" s="6" t="s">
        <v>123</v>
      </c>
      <c r="G14" s="7">
        <f t="shared" si="0"/>
        <v>12</v>
      </c>
      <c r="H14" s="5"/>
    </row>
    <row r="15" spans="1:17" x14ac:dyDescent="0.25">
      <c r="A15" s="5">
        <v>13</v>
      </c>
      <c r="B15" s="5" t="s">
        <v>30</v>
      </c>
      <c r="C15" s="5" t="s">
        <v>31</v>
      </c>
      <c r="D15" s="6">
        <v>3</v>
      </c>
      <c r="E15" s="6" t="s">
        <v>7</v>
      </c>
      <c r="F15" s="6" t="s">
        <v>123</v>
      </c>
      <c r="G15" s="7">
        <f t="shared" si="0"/>
        <v>12</v>
      </c>
      <c r="H15" s="5"/>
    </row>
    <row r="16" spans="1:17" x14ac:dyDescent="0.25">
      <c r="A16" s="5">
        <v>14</v>
      </c>
      <c r="B16" s="5" t="s">
        <v>32</v>
      </c>
      <c r="C16" s="5" t="s">
        <v>33</v>
      </c>
      <c r="D16" s="6">
        <v>2</v>
      </c>
      <c r="E16" s="6" t="s">
        <v>7</v>
      </c>
      <c r="F16" s="6" t="s">
        <v>123</v>
      </c>
      <c r="G16" s="7">
        <f t="shared" si="0"/>
        <v>8</v>
      </c>
      <c r="H16" s="5"/>
    </row>
    <row r="17" spans="1:8" x14ac:dyDescent="0.25">
      <c r="A17" s="5">
        <v>15</v>
      </c>
      <c r="B17" s="5" t="s">
        <v>34</v>
      </c>
      <c r="C17" s="5" t="s">
        <v>35</v>
      </c>
      <c r="D17" s="6">
        <v>1</v>
      </c>
      <c r="E17" s="6" t="s">
        <v>7</v>
      </c>
      <c r="F17" s="6" t="s">
        <v>123</v>
      </c>
      <c r="G17" s="7">
        <f t="shared" si="0"/>
        <v>4</v>
      </c>
      <c r="H17" s="5"/>
    </row>
    <row r="18" spans="1:8" x14ac:dyDescent="0.25">
      <c r="A18" s="5">
        <v>16</v>
      </c>
      <c r="B18" s="5" t="s">
        <v>36</v>
      </c>
      <c r="C18" s="5" t="s">
        <v>37</v>
      </c>
      <c r="D18" s="6">
        <v>2</v>
      </c>
      <c r="E18" s="6" t="s">
        <v>7</v>
      </c>
      <c r="F18" s="6" t="s">
        <v>123</v>
      </c>
      <c r="G18" s="7">
        <f t="shared" si="0"/>
        <v>8</v>
      </c>
      <c r="H18" s="5"/>
    </row>
    <row r="19" spans="1:8" x14ac:dyDescent="0.25">
      <c r="A19" s="5">
        <v>17</v>
      </c>
      <c r="B19" s="5" t="s">
        <v>38</v>
      </c>
      <c r="C19" s="5" t="s">
        <v>39</v>
      </c>
      <c r="D19" s="6">
        <v>2</v>
      </c>
      <c r="E19" s="6" t="s">
        <v>7</v>
      </c>
      <c r="F19" s="6" t="s">
        <v>123</v>
      </c>
      <c r="G19" s="7">
        <f t="shared" si="0"/>
        <v>8</v>
      </c>
      <c r="H19" s="5"/>
    </row>
    <row r="20" spans="1:8" x14ac:dyDescent="0.25">
      <c r="A20" s="5">
        <v>18</v>
      </c>
      <c r="B20" s="5" t="s">
        <v>40</v>
      </c>
      <c r="C20" s="5" t="s">
        <v>41</v>
      </c>
      <c r="D20" s="6">
        <v>2</v>
      </c>
      <c r="E20" s="6" t="s">
        <v>7</v>
      </c>
      <c r="F20" s="6" t="s">
        <v>123</v>
      </c>
      <c r="G20" s="7">
        <f t="shared" si="0"/>
        <v>8</v>
      </c>
      <c r="H20" s="5"/>
    </row>
    <row r="21" spans="1:8" x14ac:dyDescent="0.25">
      <c r="A21" s="2">
        <v>19</v>
      </c>
      <c r="B21" s="2" t="s">
        <v>42</v>
      </c>
      <c r="C21" s="2" t="s">
        <v>43</v>
      </c>
      <c r="D21" s="3">
        <v>2</v>
      </c>
      <c r="E21" s="3" t="s">
        <v>7</v>
      </c>
      <c r="F21" s="3" t="s">
        <v>123</v>
      </c>
      <c r="G21" s="4">
        <f t="shared" si="0"/>
        <v>8</v>
      </c>
      <c r="H21" s="2">
        <v>3</v>
      </c>
    </row>
    <row r="22" spans="1:8" x14ac:dyDescent="0.25">
      <c r="A22" s="2">
        <v>20</v>
      </c>
      <c r="B22" s="2" t="s">
        <v>44</v>
      </c>
      <c r="C22" s="2" t="s">
        <v>45</v>
      </c>
      <c r="D22" s="3">
        <v>2</v>
      </c>
      <c r="E22" s="3" t="s">
        <v>7</v>
      </c>
      <c r="F22" s="3" t="s">
        <v>123</v>
      </c>
      <c r="G22" s="4">
        <f t="shared" si="0"/>
        <v>8</v>
      </c>
      <c r="H22" s="2"/>
    </row>
    <row r="23" spans="1:8" x14ac:dyDescent="0.25">
      <c r="A23" s="2">
        <v>21</v>
      </c>
      <c r="B23" s="2" t="s">
        <v>46</v>
      </c>
      <c r="C23" s="2" t="s">
        <v>47</v>
      </c>
      <c r="D23" s="3">
        <v>2</v>
      </c>
      <c r="E23" s="3" t="s">
        <v>7</v>
      </c>
      <c r="F23" s="3" t="s">
        <v>123</v>
      </c>
      <c r="G23" s="4">
        <f t="shared" si="0"/>
        <v>8</v>
      </c>
      <c r="H23" s="2"/>
    </row>
    <row r="24" spans="1:8" x14ac:dyDescent="0.25">
      <c r="A24" s="2">
        <v>22</v>
      </c>
      <c r="B24" s="2" t="s">
        <v>48</v>
      </c>
      <c r="C24" s="2" t="s">
        <v>49</v>
      </c>
      <c r="D24" s="3">
        <v>2</v>
      </c>
      <c r="E24" s="3" t="s">
        <v>7</v>
      </c>
      <c r="F24" s="3" t="s">
        <v>123</v>
      </c>
      <c r="G24" s="4">
        <f t="shared" si="0"/>
        <v>8</v>
      </c>
      <c r="H24" s="2"/>
    </row>
    <row r="25" spans="1:8" x14ac:dyDescent="0.25">
      <c r="A25" s="2">
        <v>23</v>
      </c>
      <c r="B25" s="2" t="s">
        <v>50</v>
      </c>
      <c r="C25" s="2" t="s">
        <v>51</v>
      </c>
      <c r="D25" s="3">
        <v>3</v>
      </c>
      <c r="E25" s="3" t="s">
        <v>7</v>
      </c>
      <c r="F25" s="3" t="s">
        <v>123</v>
      </c>
      <c r="G25" s="4">
        <f t="shared" si="0"/>
        <v>12</v>
      </c>
      <c r="H25" s="2"/>
    </row>
    <row r="26" spans="1:8" x14ac:dyDescent="0.25">
      <c r="A26" s="2">
        <v>24</v>
      </c>
      <c r="B26" s="2" t="s">
        <v>52</v>
      </c>
      <c r="C26" s="2" t="s">
        <v>53</v>
      </c>
      <c r="D26" s="3">
        <v>3</v>
      </c>
      <c r="E26" s="3" t="s">
        <v>7</v>
      </c>
      <c r="F26" s="3" t="s">
        <v>123</v>
      </c>
      <c r="G26" s="4">
        <f t="shared" si="0"/>
        <v>12</v>
      </c>
      <c r="H26" s="2"/>
    </row>
    <row r="27" spans="1:8" x14ac:dyDescent="0.25">
      <c r="A27" s="2">
        <v>25</v>
      </c>
      <c r="B27" s="2" t="s">
        <v>54</v>
      </c>
      <c r="C27" s="2" t="s">
        <v>55</v>
      </c>
      <c r="D27" s="3">
        <v>2</v>
      </c>
      <c r="E27" s="3" t="s">
        <v>7</v>
      </c>
      <c r="F27" s="3" t="s">
        <v>123</v>
      </c>
      <c r="G27" s="4">
        <f t="shared" si="0"/>
        <v>8</v>
      </c>
      <c r="H27" s="2"/>
    </row>
    <row r="28" spans="1:8" x14ac:dyDescent="0.25">
      <c r="A28" s="2">
        <v>26</v>
      </c>
      <c r="B28" s="2" t="s">
        <v>56</v>
      </c>
      <c r="C28" s="2" t="s">
        <v>57</v>
      </c>
      <c r="D28" s="3">
        <v>1</v>
      </c>
      <c r="E28" s="3" t="s">
        <v>7</v>
      </c>
      <c r="F28" s="3" t="s">
        <v>123</v>
      </c>
      <c r="G28" s="4">
        <f t="shared" si="0"/>
        <v>4</v>
      </c>
      <c r="H28" s="2"/>
    </row>
    <row r="29" spans="1:8" x14ac:dyDescent="0.25">
      <c r="A29" s="2">
        <v>27</v>
      </c>
      <c r="B29" s="2" t="s">
        <v>58</v>
      </c>
      <c r="C29" s="2" t="s">
        <v>59</v>
      </c>
      <c r="D29" s="3">
        <v>3</v>
      </c>
      <c r="E29" s="3" t="s">
        <v>7</v>
      </c>
      <c r="F29" s="3" t="s">
        <v>123</v>
      </c>
      <c r="G29" s="4">
        <f t="shared" si="0"/>
        <v>12</v>
      </c>
      <c r="H29" s="2"/>
    </row>
    <row r="30" spans="1:8" x14ac:dyDescent="0.25">
      <c r="A30" s="5">
        <v>28</v>
      </c>
      <c r="B30" s="5" t="s">
        <v>60</v>
      </c>
      <c r="C30" s="5" t="s">
        <v>61</v>
      </c>
      <c r="D30" s="6">
        <v>2</v>
      </c>
      <c r="E30" s="6" t="s">
        <v>7</v>
      </c>
      <c r="F30" s="6" t="s">
        <v>123</v>
      </c>
      <c r="G30" s="7">
        <f t="shared" si="0"/>
        <v>8</v>
      </c>
      <c r="H30" s="5">
        <v>4</v>
      </c>
    </row>
    <row r="31" spans="1:8" x14ac:dyDescent="0.25">
      <c r="A31" s="5">
        <v>29</v>
      </c>
      <c r="B31" s="5" t="s">
        <v>62</v>
      </c>
      <c r="C31" s="5" t="s">
        <v>63</v>
      </c>
      <c r="D31" s="6">
        <v>1</v>
      </c>
      <c r="E31" s="6" t="s">
        <v>7</v>
      </c>
      <c r="F31" s="6" t="s">
        <v>123</v>
      </c>
      <c r="G31" s="7">
        <f t="shared" si="0"/>
        <v>4</v>
      </c>
      <c r="H31" s="5"/>
    </row>
    <row r="32" spans="1:8" x14ac:dyDescent="0.25">
      <c r="A32" s="5">
        <v>30</v>
      </c>
      <c r="B32" s="5" t="s">
        <v>64</v>
      </c>
      <c r="C32" s="5" t="s">
        <v>65</v>
      </c>
      <c r="D32" s="6">
        <v>3</v>
      </c>
      <c r="E32" s="6" t="s">
        <v>7</v>
      </c>
      <c r="F32" s="6" t="s">
        <v>123</v>
      </c>
      <c r="G32" s="7">
        <f t="shared" si="0"/>
        <v>12</v>
      </c>
      <c r="H32" s="5"/>
    </row>
    <row r="33" spans="1:8" x14ac:dyDescent="0.25">
      <c r="A33" s="5">
        <v>31</v>
      </c>
      <c r="B33" s="5" t="s">
        <v>66</v>
      </c>
      <c r="C33" s="5" t="s">
        <v>67</v>
      </c>
      <c r="D33" s="6">
        <v>2</v>
      </c>
      <c r="E33" s="6" t="s">
        <v>7</v>
      </c>
      <c r="F33" s="6" t="s">
        <v>123</v>
      </c>
      <c r="G33" s="7">
        <f t="shared" si="0"/>
        <v>8</v>
      </c>
      <c r="H33" s="5"/>
    </row>
    <row r="34" spans="1:8" x14ac:dyDescent="0.25">
      <c r="A34" s="5">
        <v>32</v>
      </c>
      <c r="B34" s="5" t="s">
        <v>68</v>
      </c>
      <c r="C34" s="5" t="s">
        <v>69</v>
      </c>
      <c r="D34" s="6">
        <v>2</v>
      </c>
      <c r="E34" s="6" t="s">
        <v>7</v>
      </c>
      <c r="F34" s="6" t="s">
        <v>123</v>
      </c>
      <c r="G34" s="7">
        <f t="shared" si="0"/>
        <v>8</v>
      </c>
      <c r="H34" s="5"/>
    </row>
    <row r="35" spans="1:8" x14ac:dyDescent="0.25">
      <c r="A35" s="5">
        <v>33</v>
      </c>
      <c r="B35" s="5" t="s">
        <v>70</v>
      </c>
      <c r="C35" s="5" t="s">
        <v>71</v>
      </c>
      <c r="D35" s="6">
        <v>1</v>
      </c>
      <c r="E35" s="6" t="s">
        <v>7</v>
      </c>
      <c r="F35" s="6" t="s">
        <v>123</v>
      </c>
      <c r="G35" s="7">
        <f t="shared" si="0"/>
        <v>4</v>
      </c>
      <c r="H35" s="5"/>
    </row>
    <row r="36" spans="1:8" x14ac:dyDescent="0.25">
      <c r="A36" s="5">
        <v>34</v>
      </c>
      <c r="B36" s="5" t="s">
        <v>72</v>
      </c>
      <c r="C36" s="5" t="s">
        <v>73</v>
      </c>
      <c r="D36" s="6">
        <v>2</v>
      </c>
      <c r="E36" s="6" t="s">
        <v>7</v>
      </c>
      <c r="F36" s="6" t="s">
        <v>123</v>
      </c>
      <c r="G36" s="7">
        <f t="shared" si="0"/>
        <v>8</v>
      </c>
      <c r="H36" s="5"/>
    </row>
    <row r="37" spans="1:8" x14ac:dyDescent="0.25">
      <c r="A37" s="5">
        <v>35</v>
      </c>
      <c r="B37" s="5" t="s">
        <v>74</v>
      </c>
      <c r="C37" s="5" t="s">
        <v>75</v>
      </c>
      <c r="D37" s="6">
        <v>2</v>
      </c>
      <c r="E37" s="6" t="s">
        <v>7</v>
      </c>
      <c r="F37" s="6" t="s">
        <v>123</v>
      </c>
      <c r="G37" s="7">
        <f t="shared" si="0"/>
        <v>8</v>
      </c>
      <c r="H37" s="5"/>
    </row>
    <row r="38" spans="1:8" x14ac:dyDescent="0.25">
      <c r="A38" s="5">
        <v>36</v>
      </c>
      <c r="B38" s="5" t="s">
        <v>76</v>
      </c>
      <c r="C38" s="5" t="s">
        <v>77</v>
      </c>
      <c r="D38" s="6">
        <v>3</v>
      </c>
      <c r="E38" s="6" t="s">
        <v>7</v>
      </c>
      <c r="F38" s="6" t="s">
        <v>123</v>
      </c>
      <c r="G38" s="7">
        <f t="shared" si="0"/>
        <v>12</v>
      </c>
      <c r="H38" s="5"/>
    </row>
    <row r="39" spans="1:8" x14ac:dyDescent="0.25">
      <c r="A39" s="2">
        <v>37</v>
      </c>
      <c r="B39" s="2" t="s">
        <v>78</v>
      </c>
      <c r="C39" s="2" t="s">
        <v>79</v>
      </c>
      <c r="D39" s="3">
        <v>2</v>
      </c>
      <c r="E39" s="3" t="s">
        <v>7</v>
      </c>
      <c r="F39" s="3" t="s">
        <v>123</v>
      </c>
      <c r="G39" s="4">
        <f t="shared" si="0"/>
        <v>8</v>
      </c>
      <c r="H39" s="2">
        <v>5</v>
      </c>
    </row>
    <row r="40" spans="1:8" x14ac:dyDescent="0.25">
      <c r="A40" s="2">
        <v>38</v>
      </c>
      <c r="B40" s="2" t="s">
        <v>80</v>
      </c>
      <c r="C40" s="2" t="s">
        <v>81</v>
      </c>
      <c r="D40" s="3">
        <v>1</v>
      </c>
      <c r="E40" s="3" t="s">
        <v>7</v>
      </c>
      <c r="F40" s="3" t="s">
        <v>123</v>
      </c>
      <c r="G40" s="4">
        <f t="shared" si="0"/>
        <v>4</v>
      </c>
      <c r="H40" s="2"/>
    </row>
    <row r="41" spans="1:8" x14ac:dyDescent="0.25">
      <c r="A41" s="2">
        <v>39</v>
      </c>
      <c r="B41" s="2" t="s">
        <v>82</v>
      </c>
      <c r="C41" s="2" t="s">
        <v>83</v>
      </c>
      <c r="D41" s="3">
        <v>2</v>
      </c>
      <c r="E41" s="3" t="s">
        <v>7</v>
      </c>
      <c r="F41" s="3" t="s">
        <v>123</v>
      </c>
      <c r="G41" s="4">
        <f t="shared" si="0"/>
        <v>8</v>
      </c>
      <c r="H41" s="2"/>
    </row>
    <row r="42" spans="1:8" x14ac:dyDescent="0.25">
      <c r="A42" s="2">
        <v>40</v>
      </c>
      <c r="B42" s="2" t="s">
        <v>84</v>
      </c>
      <c r="C42" s="2" t="s">
        <v>85</v>
      </c>
      <c r="D42" s="3">
        <v>1</v>
      </c>
      <c r="E42" s="3" t="s">
        <v>7</v>
      </c>
      <c r="F42" s="3" t="s">
        <v>123</v>
      </c>
      <c r="G42" s="4">
        <f t="shared" si="0"/>
        <v>4</v>
      </c>
      <c r="H42" s="2"/>
    </row>
    <row r="43" spans="1:8" x14ac:dyDescent="0.25">
      <c r="A43" s="2">
        <v>41</v>
      </c>
      <c r="B43" s="2" t="s">
        <v>86</v>
      </c>
      <c r="C43" s="2" t="s">
        <v>87</v>
      </c>
      <c r="D43" s="3">
        <v>2</v>
      </c>
      <c r="E43" s="3" t="s">
        <v>7</v>
      </c>
      <c r="F43" s="3" t="s">
        <v>123</v>
      </c>
      <c r="G43" s="4">
        <f t="shared" si="0"/>
        <v>8</v>
      </c>
      <c r="H43" s="2"/>
    </row>
    <row r="44" spans="1:8" x14ac:dyDescent="0.25">
      <c r="A44" s="2">
        <v>42</v>
      </c>
      <c r="B44" s="2" t="s">
        <v>88</v>
      </c>
      <c r="C44" s="2" t="s">
        <v>89</v>
      </c>
      <c r="D44" s="3">
        <v>1</v>
      </c>
      <c r="E44" s="3" t="s">
        <v>7</v>
      </c>
      <c r="F44" s="3" t="s">
        <v>123</v>
      </c>
      <c r="G44" s="4">
        <f t="shared" si="0"/>
        <v>4</v>
      </c>
      <c r="H44" s="2"/>
    </row>
    <row r="45" spans="1:8" x14ac:dyDescent="0.25">
      <c r="A45" s="2">
        <v>43</v>
      </c>
      <c r="B45" s="2" t="s">
        <v>90</v>
      </c>
      <c r="C45" s="2" t="s">
        <v>91</v>
      </c>
      <c r="D45" s="3">
        <v>3</v>
      </c>
      <c r="E45" s="3" t="s">
        <v>7</v>
      </c>
      <c r="F45" s="3" t="s">
        <v>123</v>
      </c>
      <c r="G45" s="4">
        <f t="shared" si="0"/>
        <v>12</v>
      </c>
      <c r="H45" s="2"/>
    </row>
    <row r="46" spans="1:8" x14ac:dyDescent="0.25">
      <c r="A46" s="2">
        <v>44</v>
      </c>
      <c r="B46" s="2" t="s">
        <v>92</v>
      </c>
      <c r="C46" s="2" t="s">
        <v>93</v>
      </c>
      <c r="D46" s="3">
        <v>3</v>
      </c>
      <c r="E46" s="3" t="s">
        <v>7</v>
      </c>
      <c r="F46" s="3" t="s">
        <v>123</v>
      </c>
      <c r="G46" s="4">
        <f t="shared" si="0"/>
        <v>12</v>
      </c>
      <c r="H46" s="2"/>
    </row>
    <row r="47" spans="1:8" x14ac:dyDescent="0.25">
      <c r="A47" s="2">
        <v>45</v>
      </c>
      <c r="B47" s="2" t="s">
        <v>94</v>
      </c>
      <c r="C47" s="2" t="s">
        <v>95</v>
      </c>
      <c r="D47" s="3">
        <v>3</v>
      </c>
      <c r="E47" s="3" t="s">
        <v>7</v>
      </c>
      <c r="F47" s="3" t="s">
        <v>123</v>
      </c>
      <c r="G47" s="4">
        <f t="shared" si="0"/>
        <v>12</v>
      </c>
      <c r="H47" s="2"/>
    </row>
    <row r="48" spans="1:8" x14ac:dyDescent="0.25">
      <c r="A48" s="2">
        <v>46</v>
      </c>
      <c r="B48" s="2" t="s">
        <v>96</v>
      </c>
      <c r="C48" s="2" t="s">
        <v>97</v>
      </c>
      <c r="D48" s="3">
        <v>2</v>
      </c>
      <c r="E48" s="3" t="s">
        <v>7</v>
      </c>
      <c r="F48" s="3" t="s">
        <v>123</v>
      </c>
      <c r="G48" s="4">
        <f t="shared" si="0"/>
        <v>8</v>
      </c>
      <c r="H48" s="2"/>
    </row>
    <row r="49" spans="1:8" x14ac:dyDescent="0.25">
      <c r="A49" s="5">
        <v>47</v>
      </c>
      <c r="B49" s="5" t="s">
        <v>98</v>
      </c>
      <c r="C49" s="5" t="s">
        <v>99</v>
      </c>
      <c r="D49" s="6">
        <v>2</v>
      </c>
      <c r="E49" s="6" t="s">
        <v>100</v>
      </c>
      <c r="F49" s="6" t="s">
        <v>123</v>
      </c>
      <c r="G49" s="7">
        <f t="shared" si="0"/>
        <v>8</v>
      </c>
      <c r="H49" s="5">
        <v>6</v>
      </c>
    </row>
    <row r="50" spans="1:8" x14ac:dyDescent="0.25">
      <c r="A50" s="5">
        <v>48</v>
      </c>
      <c r="B50" s="5" t="s">
        <v>101</v>
      </c>
      <c r="C50" s="5" t="s">
        <v>102</v>
      </c>
      <c r="D50" s="6">
        <v>3</v>
      </c>
      <c r="E50" s="6" t="s">
        <v>100</v>
      </c>
      <c r="F50" s="6" t="s">
        <v>123</v>
      </c>
      <c r="G50" s="7">
        <f t="shared" si="0"/>
        <v>12</v>
      </c>
      <c r="H50" s="5"/>
    </row>
    <row r="51" spans="1:8" x14ac:dyDescent="0.25">
      <c r="A51" s="5">
        <v>49</v>
      </c>
      <c r="B51" s="5" t="s">
        <v>103</v>
      </c>
      <c r="C51" s="5" t="s">
        <v>104</v>
      </c>
      <c r="D51" s="6">
        <v>3</v>
      </c>
      <c r="E51" s="6" t="s">
        <v>100</v>
      </c>
      <c r="F51" s="6" t="s">
        <v>123</v>
      </c>
      <c r="G51" s="7">
        <f t="shared" si="0"/>
        <v>12</v>
      </c>
      <c r="H51" s="5"/>
    </row>
    <row r="52" spans="1:8" x14ac:dyDescent="0.25">
      <c r="A52" s="5">
        <v>50</v>
      </c>
      <c r="B52" s="5" t="s">
        <v>105</v>
      </c>
      <c r="C52" s="5" t="s">
        <v>106</v>
      </c>
      <c r="D52" s="6">
        <v>3</v>
      </c>
      <c r="E52" s="6" t="s">
        <v>7</v>
      </c>
      <c r="F52" s="6" t="s">
        <v>123</v>
      </c>
      <c r="G52" s="7">
        <f t="shared" si="0"/>
        <v>12</v>
      </c>
      <c r="H52" s="5"/>
    </row>
    <row r="53" spans="1:8" x14ac:dyDescent="0.25">
      <c r="A53" s="5">
        <v>51</v>
      </c>
      <c r="B53" s="5" t="s">
        <v>107</v>
      </c>
      <c r="C53" s="5" t="s">
        <v>108</v>
      </c>
      <c r="D53" s="6">
        <v>2</v>
      </c>
      <c r="E53" s="6" t="s">
        <v>100</v>
      </c>
      <c r="F53" s="6" t="s">
        <v>123</v>
      </c>
      <c r="G53" s="7">
        <f t="shared" si="0"/>
        <v>8</v>
      </c>
      <c r="H53" s="5"/>
    </row>
    <row r="54" spans="1:8" x14ac:dyDescent="0.25">
      <c r="A54" s="5">
        <v>52</v>
      </c>
      <c r="B54" s="5" t="s">
        <v>109</v>
      </c>
      <c r="C54" s="5" t="s">
        <v>110</v>
      </c>
      <c r="D54" s="6">
        <v>1</v>
      </c>
      <c r="E54" s="6" t="s">
        <v>100</v>
      </c>
      <c r="F54" s="6" t="s">
        <v>123</v>
      </c>
      <c r="G54" s="7">
        <f t="shared" si="0"/>
        <v>4</v>
      </c>
      <c r="H54" s="5"/>
    </row>
    <row r="55" spans="1:8" x14ac:dyDescent="0.25">
      <c r="A55" s="5">
        <v>53</v>
      </c>
      <c r="B55" s="5" t="s">
        <v>111</v>
      </c>
      <c r="C55" s="5" t="s">
        <v>112</v>
      </c>
      <c r="D55" s="6">
        <v>2</v>
      </c>
      <c r="E55" s="6" t="s">
        <v>100</v>
      </c>
      <c r="F55" s="6" t="s">
        <v>125</v>
      </c>
      <c r="G55" s="7">
        <f t="shared" si="0"/>
        <v>2</v>
      </c>
      <c r="H55" s="5"/>
    </row>
    <row r="56" spans="1:8" x14ac:dyDescent="0.25">
      <c r="A56" s="5">
        <v>54</v>
      </c>
      <c r="B56" s="5" t="s">
        <v>113</v>
      </c>
      <c r="C56" s="5" t="s">
        <v>114</v>
      </c>
      <c r="D56" s="6">
        <v>1</v>
      </c>
      <c r="E56" s="6" t="s">
        <v>100</v>
      </c>
      <c r="F56" s="6" t="s">
        <v>125</v>
      </c>
      <c r="G56" s="7">
        <f t="shared" si="0"/>
        <v>1</v>
      </c>
      <c r="H56" s="5"/>
    </row>
    <row r="57" spans="1:8" x14ac:dyDescent="0.25">
      <c r="A57" s="5">
        <v>55</v>
      </c>
      <c r="B57" s="5" t="s">
        <v>115</v>
      </c>
      <c r="C57" s="5" t="s">
        <v>116</v>
      </c>
      <c r="D57" s="6">
        <v>3</v>
      </c>
      <c r="E57" s="6" t="s">
        <v>100</v>
      </c>
      <c r="F57" s="6" t="s">
        <v>125</v>
      </c>
      <c r="G57" s="7">
        <f t="shared" si="0"/>
        <v>3</v>
      </c>
      <c r="H57" s="5"/>
    </row>
    <row r="58" spans="1:8" x14ac:dyDescent="0.25">
      <c r="A58" s="5">
        <v>56</v>
      </c>
      <c r="B58" s="5" t="s">
        <v>117</v>
      </c>
      <c r="C58" s="5" t="s">
        <v>118</v>
      </c>
      <c r="D58" s="6">
        <v>3</v>
      </c>
      <c r="E58" s="6" t="s">
        <v>7</v>
      </c>
      <c r="F58" s="6" t="s">
        <v>123</v>
      </c>
      <c r="G58" s="7">
        <f t="shared" si="0"/>
        <v>12</v>
      </c>
      <c r="H58" s="5"/>
    </row>
    <row r="59" spans="1:8" x14ac:dyDescent="0.25">
      <c r="A59" s="2">
        <v>57</v>
      </c>
      <c r="B59" s="2" t="s">
        <v>119</v>
      </c>
      <c r="C59" s="2" t="s">
        <v>120</v>
      </c>
      <c r="D59" s="3">
        <v>3</v>
      </c>
      <c r="E59" s="3" t="s">
        <v>100</v>
      </c>
      <c r="F59" s="3" t="s">
        <v>123</v>
      </c>
      <c r="G59" s="4">
        <f t="shared" si="0"/>
        <v>12</v>
      </c>
      <c r="H59" s="2">
        <v>8</v>
      </c>
    </row>
    <row r="60" spans="1:8" x14ac:dyDescent="0.25">
      <c r="D60" s="1">
        <f>G60/SUMIF(E3:E59,"=S",D3:D59)</f>
        <v>4</v>
      </c>
      <c r="G60" s="1">
        <f>SUMIF(E3:E59,"=S",G3:G59)</f>
        <v>416</v>
      </c>
    </row>
  </sheetData>
  <dataValidations count="1">
    <dataValidation type="list" allowBlank="1" showInputMessage="1" showErrorMessage="1" sqref="F3:F59" xr:uid="{607D2C26-329C-4107-9574-75ADFB8C86BA}">
      <formula1>"A,B,C,D"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9E170-44B7-4ABC-AE24-75DA35871692}">
  <dimension ref="A2:H83"/>
  <sheetViews>
    <sheetView showGridLines="0" tabSelected="1" zoomScaleNormal="100" workbookViewId="0">
      <selection activeCell="E5" sqref="E5"/>
    </sheetView>
  </sheetViews>
  <sheetFormatPr defaultRowHeight="15" x14ac:dyDescent="0.25"/>
  <cols>
    <col min="1" max="1" width="5.5703125" customWidth="1"/>
    <col min="2" max="2" width="5.140625" customWidth="1"/>
    <col min="3" max="3" width="12.140625" customWidth="1"/>
    <col min="4" max="4" width="57.28515625" customWidth="1"/>
    <col min="5" max="8" width="6.7109375" customWidth="1"/>
  </cols>
  <sheetData>
    <row r="2" spans="1:8" x14ac:dyDescent="0.25">
      <c r="A2" s="12"/>
      <c r="B2" s="9" t="s">
        <v>137</v>
      </c>
      <c r="C2" s="8" t="s">
        <v>127</v>
      </c>
      <c r="D2" s="8"/>
      <c r="E2" s="9" t="s">
        <v>4</v>
      </c>
      <c r="F2" s="9" t="s">
        <v>138</v>
      </c>
      <c r="G2" s="9" t="s">
        <v>139</v>
      </c>
      <c r="H2" s="9" t="s">
        <v>124</v>
      </c>
    </row>
    <row r="3" spans="1:8" x14ac:dyDescent="0.25">
      <c r="A3" s="12"/>
      <c r="B3" s="13"/>
      <c r="D3" s="13"/>
      <c r="E3" s="13"/>
      <c r="F3" s="13"/>
      <c r="G3" s="13"/>
      <c r="H3" s="13"/>
    </row>
    <row r="4" spans="1:8" x14ac:dyDescent="0.25">
      <c r="A4" s="12"/>
      <c r="B4" s="14"/>
      <c r="C4" s="10" t="s">
        <v>128</v>
      </c>
      <c r="D4" s="13"/>
      <c r="E4" s="14"/>
      <c r="F4" s="14"/>
      <c r="G4" s="14"/>
      <c r="H4" s="14"/>
    </row>
    <row r="5" spans="1:8" x14ac:dyDescent="0.25">
      <c r="A5" s="12"/>
      <c r="B5" s="15">
        <f>IF(C6&lt;&gt;"",IFERROR(B4+1,1),"")</f>
        <v>1</v>
      </c>
      <c r="C5" s="15" t="s">
        <v>142</v>
      </c>
      <c r="D5" s="15" t="s">
        <v>143</v>
      </c>
      <c r="E5" s="15">
        <v>2</v>
      </c>
      <c r="F5" s="15">
        <f>IF(G5="A",4,IF(G5="B",3,IF(G5="C",2,IF(G5="D",1,0))))</f>
        <v>3</v>
      </c>
      <c r="G5" s="15" t="s">
        <v>129</v>
      </c>
      <c r="H5" s="15">
        <f>F5*E5</f>
        <v>6</v>
      </c>
    </row>
    <row r="6" spans="1:8" x14ac:dyDescent="0.25">
      <c r="A6" s="12"/>
      <c r="B6" s="15">
        <f>IF(C7&lt;&gt;"",IFERROR(B5+1,1),"")</f>
        <v>2</v>
      </c>
      <c r="C6" s="15" t="s">
        <v>14</v>
      </c>
      <c r="D6" s="15" t="s">
        <v>144</v>
      </c>
      <c r="E6" s="15">
        <v>3</v>
      </c>
      <c r="F6" s="15">
        <f t="shared" ref="F6:F13" si="0">IF(G6="A",4,IF(G6="B",3,IF(G6="C",2,IF(G6="D",1,0))))</f>
        <v>4</v>
      </c>
      <c r="G6" s="15" t="s">
        <v>123</v>
      </c>
      <c r="H6" s="15">
        <f t="shared" ref="H6:H13" si="1">F6*E6</f>
        <v>12</v>
      </c>
    </row>
    <row r="7" spans="1:8" x14ac:dyDescent="0.25">
      <c r="A7" s="12"/>
      <c r="B7" s="15">
        <f>IF(C8&lt;&gt;"",IFERROR(B6+1,1),"")</f>
        <v>3</v>
      </c>
      <c r="C7" s="15" t="s">
        <v>145</v>
      </c>
      <c r="D7" s="15" t="s">
        <v>146</v>
      </c>
      <c r="E7" s="15">
        <v>2</v>
      </c>
      <c r="F7" s="15">
        <f t="shared" si="0"/>
        <v>3</v>
      </c>
      <c r="G7" s="15" t="s">
        <v>129</v>
      </c>
      <c r="H7" s="15">
        <f t="shared" si="1"/>
        <v>6</v>
      </c>
    </row>
    <row r="8" spans="1:8" x14ac:dyDescent="0.25">
      <c r="A8" s="12"/>
      <c r="B8" s="15">
        <f>IF(C9&lt;&gt;"",IFERROR(B7+1,1),"")</f>
        <v>4</v>
      </c>
      <c r="C8" s="15" t="s">
        <v>147</v>
      </c>
      <c r="D8" s="15" t="s">
        <v>148</v>
      </c>
      <c r="E8" s="15">
        <v>1</v>
      </c>
      <c r="F8" s="15">
        <f t="shared" si="0"/>
        <v>4</v>
      </c>
      <c r="G8" s="15" t="s">
        <v>123</v>
      </c>
      <c r="H8" s="15">
        <f t="shared" si="1"/>
        <v>4</v>
      </c>
    </row>
    <row r="9" spans="1:8" x14ac:dyDescent="0.25">
      <c r="A9" s="12"/>
      <c r="B9" s="15">
        <f>IF(C10&lt;&gt;"",IFERROR(B8+1,1),"")</f>
        <v>5</v>
      </c>
      <c r="C9" s="15" t="s">
        <v>149</v>
      </c>
      <c r="D9" s="15" t="s">
        <v>150</v>
      </c>
      <c r="E9" s="15">
        <v>3</v>
      </c>
      <c r="F9" s="15">
        <f t="shared" si="0"/>
        <v>2</v>
      </c>
      <c r="G9" s="15" t="s">
        <v>130</v>
      </c>
      <c r="H9" s="15">
        <f t="shared" si="1"/>
        <v>6</v>
      </c>
    </row>
    <row r="10" spans="1:8" x14ac:dyDescent="0.25">
      <c r="A10" s="12"/>
      <c r="B10" s="15">
        <f>IF(C11&lt;&gt;"",IFERROR(B9+1,1),"")</f>
        <v>6</v>
      </c>
      <c r="C10" s="15" t="s">
        <v>151</v>
      </c>
      <c r="D10" s="15" t="s">
        <v>152</v>
      </c>
      <c r="E10" s="15">
        <v>3</v>
      </c>
      <c r="F10" s="15">
        <f t="shared" si="0"/>
        <v>3</v>
      </c>
      <c r="G10" s="15" t="s">
        <v>129</v>
      </c>
      <c r="H10" s="15">
        <f t="shared" si="1"/>
        <v>9</v>
      </c>
    </row>
    <row r="11" spans="1:8" x14ac:dyDescent="0.25">
      <c r="A11" s="12"/>
      <c r="B11" s="15">
        <f>IF(C12&lt;&gt;"",IFERROR(B10+1,1),"")</f>
        <v>7</v>
      </c>
      <c r="C11" s="15" t="s">
        <v>153</v>
      </c>
      <c r="D11" s="15" t="s">
        <v>154</v>
      </c>
      <c r="E11" s="15">
        <v>2</v>
      </c>
      <c r="F11" s="15">
        <f t="shared" si="0"/>
        <v>3</v>
      </c>
      <c r="G11" s="15" t="s">
        <v>129</v>
      </c>
      <c r="H11" s="15">
        <f t="shared" si="1"/>
        <v>6</v>
      </c>
    </row>
    <row r="12" spans="1:8" x14ac:dyDescent="0.25">
      <c r="A12" s="12"/>
      <c r="B12" s="15">
        <f>IF(C13&lt;&gt;"",IFERROR(B11+1,1),"")</f>
        <v>8</v>
      </c>
      <c r="C12" s="15" t="s">
        <v>155</v>
      </c>
      <c r="D12" s="15" t="s">
        <v>156</v>
      </c>
      <c r="E12" s="15">
        <v>2</v>
      </c>
      <c r="F12" s="15">
        <f t="shared" si="0"/>
        <v>3</v>
      </c>
      <c r="G12" s="15" t="s">
        <v>129</v>
      </c>
      <c r="H12" s="15">
        <f t="shared" si="1"/>
        <v>6</v>
      </c>
    </row>
    <row r="13" spans="1:8" x14ac:dyDescent="0.25">
      <c r="A13" s="12"/>
      <c r="B13" s="15">
        <f>IF(C14&lt;&gt;"",IFERROR(B12+1,1),"")</f>
        <v>9</v>
      </c>
      <c r="C13" s="15" t="s">
        <v>157</v>
      </c>
      <c r="D13" s="15" t="s">
        <v>158</v>
      </c>
      <c r="E13" s="15">
        <v>2</v>
      </c>
      <c r="F13" s="15">
        <f t="shared" si="0"/>
        <v>4</v>
      </c>
      <c r="G13" s="15" t="s">
        <v>123</v>
      </c>
      <c r="H13" s="15">
        <f t="shared" si="1"/>
        <v>8</v>
      </c>
    </row>
    <row r="14" spans="1:8" x14ac:dyDescent="0.25">
      <c r="A14" s="12"/>
      <c r="B14" s="14"/>
      <c r="C14" s="11" t="s">
        <v>140</v>
      </c>
      <c r="D14" s="11"/>
      <c r="E14" s="11">
        <f>SUM(E5:E13)</f>
        <v>20</v>
      </c>
      <c r="F14" s="11">
        <f t="shared" ref="F14:H14" si="2">SUM(F5:F13)</f>
        <v>29</v>
      </c>
      <c r="G14" s="11">
        <f>H14/E14</f>
        <v>3.15</v>
      </c>
      <c r="H14" s="11">
        <f t="shared" si="2"/>
        <v>63</v>
      </c>
    </row>
    <row r="15" spans="1:8" x14ac:dyDescent="0.25">
      <c r="A15" s="12"/>
      <c r="B15" s="14"/>
      <c r="C15" s="14"/>
      <c r="D15" s="14"/>
      <c r="E15" s="14"/>
      <c r="F15" s="14"/>
      <c r="G15" s="14"/>
      <c r="H15" s="14"/>
    </row>
    <row r="16" spans="1:8" x14ac:dyDescent="0.25">
      <c r="A16" s="12"/>
      <c r="B16" s="14"/>
      <c r="C16" s="11" t="s">
        <v>131</v>
      </c>
      <c r="D16" s="14"/>
      <c r="E16" s="14"/>
      <c r="F16" s="14"/>
      <c r="G16" s="14"/>
      <c r="H16" s="14"/>
    </row>
    <row r="17" spans="1:8" x14ac:dyDescent="0.25">
      <c r="A17" s="12"/>
      <c r="B17" s="15">
        <f>IF(C18&lt;&gt;"",IFERROR(B16+1,1),"")</f>
        <v>1</v>
      </c>
      <c r="C17" s="15" t="s">
        <v>159</v>
      </c>
      <c r="D17" s="15" t="s">
        <v>160</v>
      </c>
      <c r="E17" s="15">
        <v>2</v>
      </c>
      <c r="F17" s="15">
        <f>IF(G17="A",4,IF(G17="B",3,IF(G17="C",2,IF(G17="D",1,0))))</f>
        <v>4</v>
      </c>
      <c r="G17" s="15" t="s">
        <v>123</v>
      </c>
      <c r="H17" s="15">
        <f t="shared" ref="H17:H25" si="3">F17*E17</f>
        <v>8</v>
      </c>
    </row>
    <row r="18" spans="1:8" x14ac:dyDescent="0.25">
      <c r="A18" s="12"/>
      <c r="B18" s="15">
        <f>IF(C19&lt;&gt;"",IFERROR(B17+1,1),"")</f>
        <v>2</v>
      </c>
      <c r="C18" s="15" t="s">
        <v>161</v>
      </c>
      <c r="D18" s="15" t="s">
        <v>162</v>
      </c>
      <c r="E18" s="15">
        <v>3</v>
      </c>
      <c r="F18" s="15">
        <f t="shared" ref="F18:F25" si="4">IF(G18="A",4,IF(G18="B",3,IF(G18="C",2,IF(G18="D",1,0))))</f>
        <v>4</v>
      </c>
      <c r="G18" s="15" t="s">
        <v>123</v>
      </c>
      <c r="H18" s="15">
        <f t="shared" si="3"/>
        <v>12</v>
      </c>
    </row>
    <row r="19" spans="1:8" x14ac:dyDescent="0.25">
      <c r="A19" s="12"/>
      <c r="B19" s="15">
        <f>IF(C20&lt;&gt;"",IFERROR(B18+1,1),"")</f>
        <v>3</v>
      </c>
      <c r="C19" s="15" t="s">
        <v>163</v>
      </c>
      <c r="D19" s="15" t="s">
        <v>164</v>
      </c>
      <c r="E19" s="15">
        <v>3</v>
      </c>
      <c r="F19" s="15">
        <f t="shared" si="4"/>
        <v>3</v>
      </c>
      <c r="G19" s="15" t="s">
        <v>129</v>
      </c>
      <c r="H19" s="15">
        <f t="shared" si="3"/>
        <v>9</v>
      </c>
    </row>
    <row r="20" spans="1:8" x14ac:dyDescent="0.25">
      <c r="A20" s="12"/>
      <c r="B20" s="15">
        <f>IF(C21&lt;&gt;"",IFERROR(B19+1,1),"")</f>
        <v>4</v>
      </c>
      <c r="C20" s="15" t="s">
        <v>165</v>
      </c>
      <c r="D20" s="15" t="s">
        <v>166</v>
      </c>
      <c r="E20" s="15">
        <v>3</v>
      </c>
      <c r="F20" s="15">
        <f t="shared" si="4"/>
        <v>4</v>
      </c>
      <c r="G20" s="15" t="s">
        <v>123</v>
      </c>
      <c r="H20" s="15">
        <f t="shared" si="3"/>
        <v>12</v>
      </c>
    </row>
    <row r="21" spans="1:8" x14ac:dyDescent="0.25">
      <c r="A21" s="12"/>
      <c r="B21" s="15">
        <f>IF(C22&lt;&gt;"",IFERROR(B20+1,1),"")</f>
        <v>5</v>
      </c>
      <c r="C21" s="15" t="s">
        <v>167</v>
      </c>
      <c r="D21" s="15" t="s">
        <v>168</v>
      </c>
      <c r="E21" s="15">
        <v>2</v>
      </c>
      <c r="F21" s="15">
        <f t="shared" si="4"/>
        <v>3</v>
      </c>
      <c r="G21" s="15" t="s">
        <v>129</v>
      </c>
      <c r="H21" s="15">
        <f t="shared" si="3"/>
        <v>6</v>
      </c>
    </row>
    <row r="22" spans="1:8" x14ac:dyDescent="0.25">
      <c r="A22" s="12"/>
      <c r="B22" s="15">
        <f>IF(C23&lt;&gt;"",IFERROR(B21+1,1),"")</f>
        <v>6</v>
      </c>
      <c r="C22" s="15" t="s">
        <v>169</v>
      </c>
      <c r="D22" s="15" t="s">
        <v>170</v>
      </c>
      <c r="E22" s="15">
        <v>3</v>
      </c>
      <c r="F22" s="15">
        <f t="shared" si="4"/>
        <v>4</v>
      </c>
      <c r="G22" s="15" t="s">
        <v>123</v>
      </c>
      <c r="H22" s="15">
        <f t="shared" si="3"/>
        <v>12</v>
      </c>
    </row>
    <row r="23" spans="1:8" x14ac:dyDescent="0.25">
      <c r="A23" s="12"/>
      <c r="B23" s="15">
        <f>IF(C24&lt;&gt;"",IFERROR(B22+1,1),"")</f>
        <v>7</v>
      </c>
      <c r="C23" s="15" t="s">
        <v>171</v>
      </c>
      <c r="D23" s="15" t="s">
        <v>172</v>
      </c>
      <c r="E23" s="15">
        <v>2</v>
      </c>
      <c r="F23" s="15">
        <f t="shared" si="4"/>
        <v>3</v>
      </c>
      <c r="G23" s="15" t="s">
        <v>129</v>
      </c>
      <c r="H23" s="15">
        <f t="shared" si="3"/>
        <v>6</v>
      </c>
    </row>
    <row r="24" spans="1:8" x14ac:dyDescent="0.25">
      <c r="A24" s="12"/>
      <c r="B24" s="15">
        <f>IF(C25&lt;&gt;"",IFERROR(B23+1,1),"")</f>
        <v>8</v>
      </c>
      <c r="C24" s="15" t="s">
        <v>173</v>
      </c>
      <c r="D24" s="15" t="s">
        <v>174</v>
      </c>
      <c r="E24" s="15">
        <v>2</v>
      </c>
      <c r="F24" s="15">
        <f t="shared" si="4"/>
        <v>4</v>
      </c>
      <c r="G24" s="15" t="s">
        <v>123</v>
      </c>
      <c r="H24" s="15">
        <f t="shared" si="3"/>
        <v>8</v>
      </c>
    </row>
    <row r="25" spans="1:8" x14ac:dyDescent="0.25">
      <c r="A25" s="12"/>
      <c r="B25" s="15">
        <f>IF(C26&lt;&gt;"",IFERROR(B24+1,1),"")</f>
        <v>9</v>
      </c>
      <c r="C25" s="15" t="s">
        <v>175</v>
      </c>
      <c r="D25" s="15" t="s">
        <v>176</v>
      </c>
      <c r="E25" s="15">
        <v>1</v>
      </c>
      <c r="F25" s="15">
        <f t="shared" si="4"/>
        <v>4</v>
      </c>
      <c r="G25" s="15" t="s">
        <v>123</v>
      </c>
      <c r="H25" s="15">
        <f t="shared" si="3"/>
        <v>4</v>
      </c>
    </row>
    <row r="26" spans="1:8" x14ac:dyDescent="0.25">
      <c r="A26" s="12"/>
      <c r="B26" s="14"/>
      <c r="C26" s="11" t="s">
        <v>140</v>
      </c>
      <c r="D26" s="11"/>
      <c r="E26" s="11">
        <f>SUM(E17:E25)</f>
        <v>21</v>
      </c>
      <c r="F26" s="11">
        <f t="shared" ref="F26" si="5">SUM(F17:F25)</f>
        <v>33</v>
      </c>
      <c r="G26" s="11">
        <f>H26/E26</f>
        <v>3.6666666666666665</v>
      </c>
      <c r="H26" s="11">
        <f t="shared" ref="H26" si="6">SUM(H17:H25)</f>
        <v>77</v>
      </c>
    </row>
    <row r="27" spans="1:8" x14ac:dyDescent="0.25">
      <c r="A27" s="12"/>
      <c r="B27" s="14"/>
      <c r="C27" s="14"/>
      <c r="D27" s="14"/>
      <c r="E27" s="14"/>
      <c r="F27" s="14"/>
      <c r="G27" s="14"/>
      <c r="H27" s="14"/>
    </row>
    <row r="28" spans="1:8" x14ac:dyDescent="0.25">
      <c r="A28" s="12"/>
      <c r="B28" s="14"/>
      <c r="C28" s="11" t="s">
        <v>132</v>
      </c>
      <c r="D28" s="14"/>
      <c r="E28" s="14"/>
      <c r="F28" s="14"/>
      <c r="G28" s="14"/>
      <c r="H28" s="14"/>
    </row>
    <row r="29" spans="1:8" x14ac:dyDescent="0.25">
      <c r="A29" s="12"/>
      <c r="B29" s="15">
        <f>IF(C30&lt;&gt;"",IFERROR(B28+1,1),"")</f>
        <v>1</v>
      </c>
      <c r="C29" s="15" t="s">
        <v>177</v>
      </c>
      <c r="D29" s="15" t="s">
        <v>178</v>
      </c>
      <c r="E29" s="15">
        <v>2</v>
      </c>
      <c r="F29" s="15">
        <f t="shared" ref="F29:F37" si="7">IF(G29="A",4,IF(G29="B",3,IF(G29="C",2,IF(G29="D",1,0))))</f>
        <v>4</v>
      </c>
      <c r="G29" s="15" t="s">
        <v>123</v>
      </c>
      <c r="H29" s="15">
        <f t="shared" ref="H29:H37" si="8">F29*E29</f>
        <v>8</v>
      </c>
    </row>
    <row r="30" spans="1:8" x14ac:dyDescent="0.25">
      <c r="A30" s="12"/>
      <c r="B30" s="15">
        <f>IF(C31&lt;&gt;"",IFERROR(B29+1,1),"")</f>
        <v>2</v>
      </c>
      <c r="C30" s="15" t="s">
        <v>179</v>
      </c>
      <c r="D30" s="15" t="s">
        <v>180</v>
      </c>
      <c r="E30" s="15">
        <v>3</v>
      </c>
      <c r="F30" s="15">
        <f t="shared" si="7"/>
        <v>4</v>
      </c>
      <c r="G30" s="15" t="s">
        <v>123</v>
      </c>
      <c r="H30" s="15">
        <f t="shared" si="8"/>
        <v>12</v>
      </c>
    </row>
    <row r="31" spans="1:8" x14ac:dyDescent="0.25">
      <c r="A31" s="12"/>
      <c r="B31" s="15">
        <f>IF(C32&lt;&gt;"",IFERROR(B30+1,1),"")</f>
        <v>3</v>
      </c>
      <c r="C31" s="15" t="s">
        <v>181</v>
      </c>
      <c r="D31" s="15" t="s">
        <v>182</v>
      </c>
      <c r="E31" s="15">
        <v>3</v>
      </c>
      <c r="F31" s="15">
        <f t="shared" si="7"/>
        <v>4</v>
      </c>
      <c r="G31" s="15" t="s">
        <v>123</v>
      </c>
      <c r="H31" s="15">
        <f t="shared" si="8"/>
        <v>12</v>
      </c>
    </row>
    <row r="32" spans="1:8" x14ac:dyDescent="0.25">
      <c r="A32" s="12"/>
      <c r="B32" s="15">
        <f>IF(C33&lt;&gt;"",IFERROR(B31+1,1),"")</f>
        <v>4</v>
      </c>
      <c r="C32" s="15" t="s">
        <v>183</v>
      </c>
      <c r="D32" s="15" t="s">
        <v>184</v>
      </c>
      <c r="E32" s="15">
        <v>2</v>
      </c>
      <c r="F32" s="15">
        <f t="shared" si="7"/>
        <v>4</v>
      </c>
      <c r="G32" s="15" t="s">
        <v>123</v>
      </c>
      <c r="H32" s="15">
        <f t="shared" si="8"/>
        <v>8</v>
      </c>
    </row>
    <row r="33" spans="1:8" x14ac:dyDescent="0.25">
      <c r="A33" s="12"/>
      <c r="B33" s="15">
        <f>IF(C34&lt;&gt;"",IFERROR(B32+1,1),"")</f>
        <v>5</v>
      </c>
      <c r="C33" s="15" t="s">
        <v>185</v>
      </c>
      <c r="D33" s="15" t="s">
        <v>186</v>
      </c>
      <c r="E33" s="15">
        <v>3</v>
      </c>
      <c r="F33" s="15">
        <f t="shared" si="7"/>
        <v>4</v>
      </c>
      <c r="G33" s="15" t="s">
        <v>123</v>
      </c>
      <c r="H33" s="15">
        <f t="shared" si="8"/>
        <v>12</v>
      </c>
    </row>
    <row r="34" spans="1:8" x14ac:dyDescent="0.25">
      <c r="A34" s="12"/>
      <c r="B34" s="15">
        <f>IF(C35&lt;&gt;"",IFERROR(B33+1,1),"")</f>
        <v>6</v>
      </c>
      <c r="C34" s="15" t="s">
        <v>187</v>
      </c>
      <c r="D34" s="15" t="s">
        <v>188</v>
      </c>
      <c r="E34" s="15">
        <v>2</v>
      </c>
      <c r="F34" s="15">
        <f t="shared" si="7"/>
        <v>4</v>
      </c>
      <c r="G34" s="15" t="s">
        <v>123</v>
      </c>
      <c r="H34" s="15">
        <f t="shared" si="8"/>
        <v>8</v>
      </c>
    </row>
    <row r="35" spans="1:8" x14ac:dyDescent="0.25">
      <c r="A35" s="12"/>
      <c r="B35" s="15">
        <f>IF(C36&lt;&gt;"",IFERROR(B34+1,1),"")</f>
        <v>7</v>
      </c>
      <c r="C35" s="15" t="s">
        <v>189</v>
      </c>
      <c r="D35" s="15" t="s">
        <v>190</v>
      </c>
      <c r="E35" s="15">
        <v>2</v>
      </c>
      <c r="F35" s="15">
        <f t="shared" si="7"/>
        <v>3</v>
      </c>
      <c r="G35" s="15" t="s">
        <v>129</v>
      </c>
      <c r="H35" s="15">
        <f t="shared" si="8"/>
        <v>6</v>
      </c>
    </row>
    <row r="36" spans="1:8" x14ac:dyDescent="0.25">
      <c r="A36" s="12"/>
      <c r="B36" s="15">
        <f>IF(C37&lt;&gt;"",IFERROR(B35+1,1),"")</f>
        <v>8</v>
      </c>
      <c r="C36" s="15" t="s">
        <v>191</v>
      </c>
      <c r="D36" s="15" t="s">
        <v>192</v>
      </c>
      <c r="E36" s="15">
        <v>2</v>
      </c>
      <c r="F36" s="15">
        <f t="shared" si="7"/>
        <v>4</v>
      </c>
      <c r="G36" s="15" t="s">
        <v>123</v>
      </c>
      <c r="H36" s="15">
        <f t="shared" si="8"/>
        <v>8</v>
      </c>
    </row>
    <row r="37" spans="1:8" x14ac:dyDescent="0.25">
      <c r="A37" s="12"/>
      <c r="B37" s="15">
        <f>IF(C38&lt;&gt;"",IFERROR(B36+1,1),"")</f>
        <v>9</v>
      </c>
      <c r="C37" s="15" t="s">
        <v>193</v>
      </c>
      <c r="D37" s="15" t="s">
        <v>194</v>
      </c>
      <c r="E37" s="15">
        <v>1</v>
      </c>
      <c r="F37" s="15">
        <f t="shared" si="7"/>
        <v>4</v>
      </c>
      <c r="G37" s="15" t="s">
        <v>123</v>
      </c>
      <c r="H37" s="15">
        <f t="shared" si="8"/>
        <v>4</v>
      </c>
    </row>
    <row r="38" spans="1:8" x14ac:dyDescent="0.25">
      <c r="A38" s="12"/>
      <c r="B38" s="14"/>
      <c r="C38" s="11" t="s">
        <v>140</v>
      </c>
      <c r="D38" s="11"/>
      <c r="E38" s="11">
        <f>SUM(E29:E37)</f>
        <v>20</v>
      </c>
      <c r="F38" s="11">
        <f t="shared" ref="F38" si="9">SUM(F29:F37)</f>
        <v>35</v>
      </c>
      <c r="G38" s="11">
        <f>H38/E38</f>
        <v>3.9</v>
      </c>
      <c r="H38" s="11">
        <f t="shared" ref="H38" si="10">SUM(H29:H37)</f>
        <v>78</v>
      </c>
    </row>
    <row r="39" spans="1:8" x14ac:dyDescent="0.25">
      <c r="A39" s="12"/>
      <c r="B39" s="14"/>
      <c r="C39" s="14"/>
      <c r="D39" s="14"/>
      <c r="E39" s="14"/>
      <c r="F39" s="14"/>
      <c r="G39" s="14"/>
      <c r="H39" s="14"/>
    </row>
    <row r="40" spans="1:8" x14ac:dyDescent="0.25">
      <c r="A40" s="12"/>
      <c r="B40" s="14"/>
      <c r="C40" s="11" t="s">
        <v>133</v>
      </c>
      <c r="D40" s="14"/>
      <c r="E40" s="14"/>
      <c r="F40" s="14"/>
      <c r="G40" s="14"/>
      <c r="H40" s="14"/>
    </row>
    <row r="41" spans="1:8" x14ac:dyDescent="0.25">
      <c r="A41" s="12"/>
      <c r="B41" s="15">
        <f>IF(C42&lt;&gt;"",IFERROR(B40+1,1),"")</f>
        <v>1</v>
      </c>
      <c r="C41" s="15" t="s">
        <v>195</v>
      </c>
      <c r="D41" s="15" t="s">
        <v>196</v>
      </c>
      <c r="E41" s="15">
        <v>2</v>
      </c>
      <c r="F41" s="15">
        <f t="shared" ref="F41:F49" si="11">IF(G41="A",4,IF(G41="B",3,IF(G41="C",2,IF(G41="D",1,0))))</f>
        <v>4</v>
      </c>
      <c r="G41" s="15" t="s">
        <v>123</v>
      </c>
      <c r="H41" s="15">
        <f t="shared" ref="H41:H49" si="12">F41*E41</f>
        <v>8</v>
      </c>
    </row>
    <row r="42" spans="1:8" x14ac:dyDescent="0.25">
      <c r="A42" s="12"/>
      <c r="B42" s="15">
        <f>IF(C43&lt;&gt;"",IFERROR(B41+1,1),"")</f>
        <v>2</v>
      </c>
      <c r="C42" s="15" t="s">
        <v>197</v>
      </c>
      <c r="D42" s="15" t="s">
        <v>198</v>
      </c>
      <c r="E42" s="15">
        <v>1</v>
      </c>
      <c r="F42" s="15">
        <f t="shared" si="11"/>
        <v>4</v>
      </c>
      <c r="G42" s="15" t="s">
        <v>123</v>
      </c>
      <c r="H42" s="15">
        <f t="shared" si="12"/>
        <v>4</v>
      </c>
    </row>
    <row r="43" spans="1:8" x14ac:dyDescent="0.25">
      <c r="A43" s="12"/>
      <c r="B43" s="15">
        <f>IF(C44&lt;&gt;"",IFERROR(B42+1,1),"")</f>
        <v>3</v>
      </c>
      <c r="C43" s="15" t="s">
        <v>199</v>
      </c>
      <c r="D43" s="15" t="s">
        <v>200</v>
      </c>
      <c r="E43" s="15">
        <v>2</v>
      </c>
      <c r="F43" s="15">
        <f t="shared" si="11"/>
        <v>3</v>
      </c>
      <c r="G43" s="15" t="s">
        <v>129</v>
      </c>
      <c r="H43" s="15">
        <f t="shared" si="12"/>
        <v>6</v>
      </c>
    </row>
    <row r="44" spans="1:8" x14ac:dyDescent="0.25">
      <c r="A44" s="12"/>
      <c r="B44" s="15">
        <f>IF(C45&lt;&gt;"",IFERROR(B43+1,1),"")</f>
        <v>4</v>
      </c>
      <c r="C44" s="15" t="s">
        <v>201</v>
      </c>
      <c r="D44" s="15" t="s">
        <v>202</v>
      </c>
      <c r="E44" s="15">
        <v>2</v>
      </c>
      <c r="F44" s="15">
        <f t="shared" si="11"/>
        <v>4</v>
      </c>
      <c r="G44" s="15" t="s">
        <v>123</v>
      </c>
      <c r="H44" s="15">
        <f t="shared" si="12"/>
        <v>8</v>
      </c>
    </row>
    <row r="45" spans="1:8" x14ac:dyDescent="0.25">
      <c r="A45" s="12"/>
      <c r="B45" s="15">
        <f>IF(C46&lt;&gt;"",IFERROR(B44+1,1),"")</f>
        <v>5</v>
      </c>
      <c r="C45" s="15" t="s">
        <v>203</v>
      </c>
      <c r="D45" s="15" t="s">
        <v>204</v>
      </c>
      <c r="E45" s="15">
        <v>3</v>
      </c>
      <c r="F45" s="15">
        <f t="shared" si="11"/>
        <v>4</v>
      </c>
      <c r="G45" s="15" t="s">
        <v>123</v>
      </c>
      <c r="H45" s="15">
        <f t="shared" si="12"/>
        <v>12</v>
      </c>
    </row>
    <row r="46" spans="1:8" x14ac:dyDescent="0.25">
      <c r="A46" s="12"/>
      <c r="B46" s="15">
        <f>IF(C47&lt;&gt;"",IFERROR(B45+1,1),"")</f>
        <v>6</v>
      </c>
      <c r="C46" s="15" t="s">
        <v>205</v>
      </c>
      <c r="D46" s="15" t="s">
        <v>206</v>
      </c>
      <c r="E46" s="15">
        <v>1</v>
      </c>
      <c r="F46" s="15">
        <f t="shared" si="11"/>
        <v>4</v>
      </c>
      <c r="G46" s="15" t="s">
        <v>123</v>
      </c>
      <c r="H46" s="15">
        <f t="shared" si="12"/>
        <v>4</v>
      </c>
    </row>
    <row r="47" spans="1:8" x14ac:dyDescent="0.25">
      <c r="A47" s="12"/>
      <c r="B47" s="15">
        <f>IF(C48&lt;&gt;"",IFERROR(B46+1,1),"")</f>
        <v>7</v>
      </c>
      <c r="C47" s="15" t="s">
        <v>207</v>
      </c>
      <c r="D47" s="15" t="s">
        <v>208</v>
      </c>
      <c r="E47" s="15">
        <v>2</v>
      </c>
      <c r="F47" s="15">
        <f t="shared" si="11"/>
        <v>4</v>
      </c>
      <c r="G47" s="15" t="s">
        <v>123</v>
      </c>
      <c r="H47" s="15">
        <f t="shared" si="12"/>
        <v>8</v>
      </c>
    </row>
    <row r="48" spans="1:8" x14ac:dyDescent="0.25">
      <c r="A48" s="12"/>
      <c r="B48" s="15">
        <f>IF(C49&lt;&gt;"",IFERROR(B47+1,1),"")</f>
        <v>8</v>
      </c>
      <c r="C48" s="15" t="s">
        <v>209</v>
      </c>
      <c r="D48" s="15" t="s">
        <v>210</v>
      </c>
      <c r="E48" s="15">
        <v>2</v>
      </c>
      <c r="F48" s="15">
        <f t="shared" si="11"/>
        <v>4</v>
      </c>
      <c r="G48" s="15" t="s">
        <v>123</v>
      </c>
      <c r="H48" s="15">
        <f t="shared" si="12"/>
        <v>8</v>
      </c>
    </row>
    <row r="49" spans="1:8" x14ac:dyDescent="0.25">
      <c r="A49" s="12"/>
      <c r="B49" s="15">
        <f>IF(C50&lt;&gt;"",IFERROR(B48+1,1),"")</f>
        <v>9</v>
      </c>
      <c r="C49" s="15" t="s">
        <v>211</v>
      </c>
      <c r="D49" s="15" t="s">
        <v>212</v>
      </c>
      <c r="E49" s="15">
        <v>3</v>
      </c>
      <c r="F49" s="15">
        <f t="shared" si="11"/>
        <v>2</v>
      </c>
      <c r="G49" s="15" t="s">
        <v>130</v>
      </c>
      <c r="H49" s="15">
        <f t="shared" si="12"/>
        <v>6</v>
      </c>
    </row>
    <row r="50" spans="1:8" x14ac:dyDescent="0.25">
      <c r="A50" s="12"/>
      <c r="B50" s="14"/>
      <c r="C50" s="11" t="s">
        <v>140</v>
      </c>
      <c r="D50" s="11"/>
      <c r="E50" s="11">
        <f>SUM(E41:E49)</f>
        <v>18</v>
      </c>
      <c r="F50" s="11">
        <f t="shared" ref="F50" si="13">SUM(F41:F49)</f>
        <v>33</v>
      </c>
      <c r="G50" s="11">
        <f>H50/E50</f>
        <v>3.5555555555555554</v>
      </c>
      <c r="H50" s="11">
        <f t="shared" ref="H50" si="14">SUM(H41:H49)</f>
        <v>64</v>
      </c>
    </row>
    <row r="51" spans="1:8" x14ac:dyDescent="0.25">
      <c r="A51" s="12"/>
      <c r="B51" s="14"/>
      <c r="C51" s="14"/>
      <c r="D51" s="14"/>
      <c r="E51" s="14"/>
      <c r="F51" s="14"/>
      <c r="G51" s="14"/>
      <c r="H51" s="14"/>
    </row>
    <row r="52" spans="1:8" x14ac:dyDescent="0.25">
      <c r="A52" s="12"/>
      <c r="B52" s="14"/>
      <c r="C52" s="11" t="s">
        <v>135</v>
      </c>
      <c r="D52" s="14"/>
      <c r="E52" s="14"/>
      <c r="F52" s="14"/>
      <c r="G52" s="14"/>
      <c r="H52" s="14"/>
    </row>
    <row r="53" spans="1:8" x14ac:dyDescent="0.25">
      <c r="A53" s="12"/>
      <c r="B53" s="15">
        <f>IF(C54&lt;&gt;"",IFERROR(B52+1,1),"")</f>
        <v>1</v>
      </c>
      <c r="C53" s="15" t="s">
        <v>213</v>
      </c>
      <c r="D53" s="15" t="s">
        <v>214</v>
      </c>
      <c r="E53" s="15">
        <v>2</v>
      </c>
      <c r="F53" s="15">
        <f t="shared" ref="F53:F62" si="15">IF(G53="A",4,IF(G53="B",3,IF(G53="C",2,IF(G53="D",1,0))))</f>
        <v>4</v>
      </c>
      <c r="G53" s="15" t="s">
        <v>123</v>
      </c>
      <c r="H53" s="15">
        <f t="shared" ref="H53:H62" si="16">F53*E53</f>
        <v>8</v>
      </c>
    </row>
    <row r="54" spans="1:8" x14ac:dyDescent="0.25">
      <c r="A54" s="12"/>
      <c r="B54" s="15">
        <f>IF(C55&lt;&gt;"",IFERROR(B53+1,1),"")</f>
        <v>2</v>
      </c>
      <c r="C54" s="15" t="s">
        <v>215</v>
      </c>
      <c r="D54" s="15" t="s">
        <v>216</v>
      </c>
      <c r="E54" s="15">
        <v>2</v>
      </c>
      <c r="F54" s="15">
        <f t="shared" si="15"/>
        <v>4</v>
      </c>
      <c r="G54" s="15" t="s">
        <v>123</v>
      </c>
      <c r="H54" s="15">
        <f t="shared" si="16"/>
        <v>8</v>
      </c>
    </row>
    <row r="55" spans="1:8" x14ac:dyDescent="0.25">
      <c r="A55" s="12"/>
      <c r="B55" s="15">
        <f>IF(C56&lt;&gt;"",IFERROR(B54+1,1),"")</f>
        <v>3</v>
      </c>
      <c r="C55" s="15" t="s">
        <v>217</v>
      </c>
      <c r="D55" s="15" t="s">
        <v>218</v>
      </c>
      <c r="E55" s="15">
        <v>3</v>
      </c>
      <c r="F55" s="15">
        <f t="shared" si="15"/>
        <v>4</v>
      </c>
      <c r="G55" s="15" t="s">
        <v>123</v>
      </c>
      <c r="H55" s="15">
        <f t="shared" si="16"/>
        <v>12</v>
      </c>
    </row>
    <row r="56" spans="1:8" x14ac:dyDescent="0.25">
      <c r="A56" s="12"/>
      <c r="B56" s="15">
        <f>IF(C57&lt;&gt;"",IFERROR(B55+1,1),"")</f>
        <v>4</v>
      </c>
      <c r="C56" s="15" t="s">
        <v>219</v>
      </c>
      <c r="D56" s="15" t="s">
        <v>220</v>
      </c>
      <c r="E56" s="15">
        <v>3</v>
      </c>
      <c r="F56" s="15">
        <f t="shared" si="15"/>
        <v>3</v>
      </c>
      <c r="G56" s="15" t="s">
        <v>129</v>
      </c>
      <c r="H56" s="15">
        <f t="shared" si="16"/>
        <v>9</v>
      </c>
    </row>
    <row r="57" spans="1:8" x14ac:dyDescent="0.25">
      <c r="A57" s="12"/>
      <c r="B57" s="15">
        <f>IF(C58&lt;&gt;"",IFERROR(B56+1,1),"")</f>
        <v>5</v>
      </c>
      <c r="C57" s="15" t="s">
        <v>221</v>
      </c>
      <c r="D57" s="15" t="s">
        <v>222</v>
      </c>
      <c r="E57" s="15">
        <v>1</v>
      </c>
      <c r="F57" s="15">
        <f t="shared" si="15"/>
        <v>4</v>
      </c>
      <c r="G57" s="15" t="s">
        <v>123</v>
      </c>
      <c r="H57" s="15">
        <f t="shared" si="16"/>
        <v>4</v>
      </c>
    </row>
    <row r="58" spans="1:8" x14ac:dyDescent="0.25">
      <c r="A58" s="12"/>
      <c r="B58" s="15">
        <f>IF(C59&lt;&gt;"",IFERROR(B57+1,1),"")</f>
        <v>6</v>
      </c>
      <c r="C58" s="15" t="s">
        <v>223</v>
      </c>
      <c r="D58" s="15" t="s">
        <v>224</v>
      </c>
      <c r="E58" s="15">
        <v>1</v>
      </c>
      <c r="F58" s="15">
        <f t="shared" si="15"/>
        <v>4</v>
      </c>
      <c r="G58" s="15" t="s">
        <v>123</v>
      </c>
      <c r="H58" s="15">
        <f t="shared" si="16"/>
        <v>4</v>
      </c>
    </row>
    <row r="59" spans="1:8" x14ac:dyDescent="0.25">
      <c r="A59" s="12"/>
      <c r="B59" s="15">
        <f>IF(C60&lt;&gt;"",IFERROR(B58+1,1),"")</f>
        <v>7</v>
      </c>
      <c r="C59" s="15" t="s">
        <v>225</v>
      </c>
      <c r="D59" s="15" t="s">
        <v>226</v>
      </c>
      <c r="E59" s="15">
        <v>2</v>
      </c>
      <c r="F59" s="15">
        <f t="shared" si="15"/>
        <v>4</v>
      </c>
      <c r="G59" s="15" t="s">
        <v>123</v>
      </c>
      <c r="H59" s="15">
        <f t="shared" si="16"/>
        <v>8</v>
      </c>
    </row>
    <row r="60" spans="1:8" x14ac:dyDescent="0.25">
      <c r="A60" s="12"/>
      <c r="B60" s="15">
        <f>IF(C61&lt;&gt;"",IFERROR(B59+1,1),"")</f>
        <v>8</v>
      </c>
      <c r="C60" s="15" t="s">
        <v>227</v>
      </c>
      <c r="D60" s="15" t="s">
        <v>228</v>
      </c>
      <c r="E60" s="15">
        <v>1</v>
      </c>
      <c r="F60" s="15">
        <f t="shared" si="15"/>
        <v>4</v>
      </c>
      <c r="G60" s="15" t="s">
        <v>123</v>
      </c>
      <c r="H60" s="15">
        <f t="shared" si="16"/>
        <v>4</v>
      </c>
    </row>
    <row r="61" spans="1:8" x14ac:dyDescent="0.25">
      <c r="A61" s="12"/>
      <c r="B61" s="15">
        <f>IF(C62&lt;&gt;"",IFERROR(B60+1,1),"")</f>
        <v>9</v>
      </c>
      <c r="C61" s="15" t="s">
        <v>229</v>
      </c>
      <c r="D61" s="15" t="s">
        <v>230</v>
      </c>
      <c r="E61" s="15">
        <v>3</v>
      </c>
      <c r="F61" s="15">
        <f t="shared" si="15"/>
        <v>3</v>
      </c>
      <c r="G61" s="15" t="s">
        <v>129</v>
      </c>
      <c r="H61" s="15">
        <f t="shared" si="16"/>
        <v>9</v>
      </c>
    </row>
    <row r="62" spans="1:8" x14ac:dyDescent="0.25">
      <c r="A62" s="12"/>
      <c r="B62" s="15">
        <f>IF(C63&lt;&gt;"",IFERROR(B61+1,1),"")</f>
        <v>10</v>
      </c>
      <c r="C62" s="15" t="s">
        <v>231</v>
      </c>
      <c r="D62" s="15" t="s">
        <v>232</v>
      </c>
      <c r="E62" s="15">
        <v>2</v>
      </c>
      <c r="F62" s="15">
        <f t="shared" si="15"/>
        <v>4</v>
      </c>
      <c r="G62" s="15" t="s">
        <v>123</v>
      </c>
      <c r="H62" s="15">
        <f t="shared" si="16"/>
        <v>8</v>
      </c>
    </row>
    <row r="63" spans="1:8" x14ac:dyDescent="0.25">
      <c r="A63" s="12"/>
      <c r="B63" s="14"/>
      <c r="C63" s="11" t="s">
        <v>140</v>
      </c>
      <c r="D63" s="11"/>
      <c r="E63" s="11">
        <f>SUM(E53:E62)</f>
        <v>20</v>
      </c>
      <c r="F63" s="11">
        <f>SUM(F53:F62)</f>
        <v>38</v>
      </c>
      <c r="G63" s="11">
        <f>H63/E63</f>
        <v>3.7</v>
      </c>
      <c r="H63" s="11">
        <f>SUM(H53:H62)</f>
        <v>74</v>
      </c>
    </row>
    <row r="64" spans="1:8" x14ac:dyDescent="0.25">
      <c r="A64" s="12"/>
      <c r="B64" s="14"/>
      <c r="C64" s="14"/>
      <c r="D64" s="14"/>
      <c r="E64" s="14"/>
      <c r="F64" s="14"/>
      <c r="G64" s="14"/>
      <c r="H64" s="14"/>
    </row>
    <row r="65" spans="1:8" x14ac:dyDescent="0.25">
      <c r="A65" s="12"/>
      <c r="B65" s="14"/>
      <c r="C65" s="11" t="s">
        <v>134</v>
      </c>
      <c r="D65" s="14"/>
      <c r="E65" s="14"/>
      <c r="F65" s="14"/>
      <c r="G65" s="14"/>
      <c r="H65" s="14"/>
    </row>
    <row r="66" spans="1:8" x14ac:dyDescent="0.25">
      <c r="A66" s="12"/>
      <c r="B66" s="15">
        <f>IF(C67&lt;&gt;"",IFERROR(B65+1,1),"")</f>
        <v>1</v>
      </c>
      <c r="C66" s="15" t="s">
        <v>233</v>
      </c>
      <c r="D66" s="15" t="s">
        <v>234</v>
      </c>
      <c r="E66" s="15">
        <v>3</v>
      </c>
      <c r="F66" s="15">
        <f t="shared" ref="F66:F75" si="17">IF(G66="A",4,IF(G66="B",3,IF(G66="C",2,IF(G66="D",1,0))))</f>
        <v>4</v>
      </c>
      <c r="G66" s="15" t="s">
        <v>123</v>
      </c>
      <c r="H66" s="15">
        <f t="shared" ref="H66:H75" si="18">F66*E66</f>
        <v>12</v>
      </c>
    </row>
    <row r="67" spans="1:8" x14ac:dyDescent="0.25">
      <c r="A67" s="12"/>
      <c r="B67" s="15">
        <f>IF(C68&lt;&gt;"",IFERROR(B66+1,1),"")</f>
        <v>2</v>
      </c>
      <c r="C67" s="15" t="s">
        <v>235</v>
      </c>
      <c r="D67" s="15" t="s">
        <v>236</v>
      </c>
      <c r="E67" s="15">
        <v>2</v>
      </c>
      <c r="F67" s="15">
        <f t="shared" si="17"/>
        <v>4</v>
      </c>
      <c r="G67" s="15" t="s">
        <v>123</v>
      </c>
      <c r="H67" s="15">
        <f t="shared" si="18"/>
        <v>8</v>
      </c>
    </row>
    <row r="68" spans="1:8" x14ac:dyDescent="0.25">
      <c r="A68" s="12"/>
      <c r="B68" s="15">
        <f>IF(C69&lt;&gt;"",IFERROR(B67+1,1),"")</f>
        <v>3</v>
      </c>
      <c r="C68" s="15" t="s">
        <v>237</v>
      </c>
      <c r="D68" s="15" t="s">
        <v>238</v>
      </c>
      <c r="E68" s="15">
        <v>1</v>
      </c>
      <c r="F68" s="15">
        <f t="shared" si="17"/>
        <v>4</v>
      </c>
      <c r="G68" s="15" t="s">
        <v>123</v>
      </c>
      <c r="H68" s="15">
        <f t="shared" si="18"/>
        <v>4</v>
      </c>
    </row>
    <row r="69" spans="1:8" x14ac:dyDescent="0.25">
      <c r="A69" s="12"/>
      <c r="B69" s="15">
        <f>IF(C70&lt;&gt;"",IFERROR(B68+1,1),"")</f>
        <v>4</v>
      </c>
      <c r="C69" s="15" t="s">
        <v>239</v>
      </c>
      <c r="D69" s="15" t="s">
        <v>240</v>
      </c>
      <c r="E69" s="15">
        <v>2</v>
      </c>
      <c r="F69" s="15">
        <f t="shared" si="17"/>
        <v>2</v>
      </c>
      <c r="G69" s="15" t="s">
        <v>130</v>
      </c>
      <c r="H69" s="15">
        <f t="shared" si="18"/>
        <v>4</v>
      </c>
    </row>
    <row r="70" spans="1:8" x14ac:dyDescent="0.25">
      <c r="A70" s="12"/>
      <c r="B70" s="15">
        <f>IF(C71&lt;&gt;"",IFERROR(B69+1,1),"")</f>
        <v>5</v>
      </c>
      <c r="C70" s="15" t="s">
        <v>241</v>
      </c>
      <c r="D70" s="15" t="s">
        <v>242</v>
      </c>
      <c r="E70" s="15">
        <v>2</v>
      </c>
      <c r="F70" s="15">
        <f t="shared" si="17"/>
        <v>4</v>
      </c>
      <c r="G70" s="15" t="s">
        <v>123</v>
      </c>
      <c r="H70" s="15">
        <f t="shared" si="18"/>
        <v>8</v>
      </c>
    </row>
    <row r="71" spans="1:8" x14ac:dyDescent="0.25">
      <c r="A71" s="12"/>
      <c r="B71" s="15">
        <f>IF(C72&lt;&gt;"",IFERROR(B70+1,1),"")</f>
        <v>6</v>
      </c>
      <c r="C71" s="15" t="s">
        <v>243</v>
      </c>
      <c r="D71" s="15" t="s">
        <v>244</v>
      </c>
      <c r="E71" s="15">
        <v>3</v>
      </c>
      <c r="F71" s="15">
        <f t="shared" si="17"/>
        <v>3</v>
      </c>
      <c r="G71" s="15" t="s">
        <v>129</v>
      </c>
      <c r="H71" s="15">
        <f t="shared" si="18"/>
        <v>9</v>
      </c>
    </row>
    <row r="72" spans="1:8" x14ac:dyDescent="0.25">
      <c r="A72" s="12"/>
      <c r="B72" s="15">
        <f>IF(C73&lt;&gt;"",IFERROR(B71+1,1),"")</f>
        <v>7</v>
      </c>
      <c r="C72" s="15" t="s">
        <v>245</v>
      </c>
      <c r="D72" s="15" t="s">
        <v>246</v>
      </c>
      <c r="E72" s="15">
        <v>1</v>
      </c>
      <c r="F72" s="15">
        <f t="shared" si="17"/>
        <v>4</v>
      </c>
      <c r="G72" s="15" t="s">
        <v>123</v>
      </c>
      <c r="H72" s="15">
        <f t="shared" si="18"/>
        <v>4</v>
      </c>
    </row>
    <row r="73" spans="1:8" x14ac:dyDescent="0.25">
      <c r="A73" s="12"/>
      <c r="B73" s="15">
        <f>IF(C74&lt;&gt;"",IFERROR(B72+1,1),"")</f>
        <v>8</v>
      </c>
      <c r="C73" s="15" t="s">
        <v>247</v>
      </c>
      <c r="D73" s="15" t="s">
        <v>248</v>
      </c>
      <c r="E73" s="15">
        <v>3</v>
      </c>
      <c r="F73" s="15">
        <f t="shared" si="17"/>
        <v>3</v>
      </c>
      <c r="G73" s="15" t="s">
        <v>129</v>
      </c>
      <c r="H73" s="15">
        <f t="shared" si="18"/>
        <v>9</v>
      </c>
    </row>
    <row r="74" spans="1:8" x14ac:dyDescent="0.25">
      <c r="A74" s="12"/>
      <c r="B74" s="15">
        <f>IF(C75&lt;&gt;"",IFERROR(B73+1,1),"")</f>
        <v>9</v>
      </c>
      <c r="C74" s="15" t="s">
        <v>249</v>
      </c>
      <c r="D74" s="15" t="s">
        <v>250</v>
      </c>
      <c r="E74" s="15">
        <v>3</v>
      </c>
      <c r="F74" s="15">
        <f t="shared" si="17"/>
        <v>4</v>
      </c>
      <c r="G74" s="15" t="s">
        <v>123</v>
      </c>
      <c r="H74" s="15">
        <f t="shared" si="18"/>
        <v>12</v>
      </c>
    </row>
    <row r="75" spans="1:8" x14ac:dyDescent="0.25">
      <c r="A75" s="12"/>
      <c r="B75" s="15">
        <f>IF(C76&lt;&gt;"",IFERROR(B74+1,1),"")</f>
        <v>10</v>
      </c>
      <c r="C75" s="15" t="s">
        <v>251</v>
      </c>
      <c r="D75" s="15" t="s">
        <v>252</v>
      </c>
      <c r="E75" s="15">
        <v>3</v>
      </c>
      <c r="F75" s="15">
        <f t="shared" si="17"/>
        <v>4</v>
      </c>
      <c r="G75" s="15" t="s">
        <v>123</v>
      </c>
      <c r="H75" s="15">
        <f t="shared" si="18"/>
        <v>12</v>
      </c>
    </row>
    <row r="76" spans="1:8" x14ac:dyDescent="0.25">
      <c r="A76" s="12"/>
      <c r="B76" s="14"/>
      <c r="C76" s="11" t="s">
        <v>140</v>
      </c>
      <c r="D76" s="11"/>
      <c r="E76" s="11">
        <f>SUM(E66:E75)</f>
        <v>23</v>
      </c>
      <c r="F76" s="11">
        <f>SUM(F66:F75)</f>
        <v>36</v>
      </c>
      <c r="G76" s="11">
        <f>H76/E76</f>
        <v>3.5652173913043477</v>
      </c>
      <c r="H76" s="11">
        <f>SUM(H66:H75)</f>
        <v>82</v>
      </c>
    </row>
    <row r="77" spans="1:8" x14ac:dyDescent="0.25">
      <c r="A77" s="12"/>
      <c r="B77" s="14"/>
      <c r="C77" s="14"/>
      <c r="D77" s="14"/>
      <c r="E77" s="14"/>
      <c r="F77" s="14"/>
      <c r="G77" s="14"/>
      <c r="H77" s="14"/>
    </row>
    <row r="78" spans="1:8" x14ac:dyDescent="0.25">
      <c r="A78" s="12"/>
      <c r="B78" s="14"/>
      <c r="C78" s="11" t="s">
        <v>136</v>
      </c>
      <c r="D78" s="14"/>
      <c r="E78" s="14"/>
      <c r="F78" s="14"/>
      <c r="G78" s="14"/>
      <c r="H78" s="14"/>
    </row>
    <row r="79" spans="1:8" x14ac:dyDescent="0.25">
      <c r="A79" s="12"/>
      <c r="B79" s="15">
        <f>IF(C80&lt;&gt;"",IFERROR(B78+1,1),"")</f>
        <v>1</v>
      </c>
      <c r="C79" s="15" t="s">
        <v>253</v>
      </c>
      <c r="D79" s="15" t="s">
        <v>254</v>
      </c>
      <c r="E79" s="15">
        <v>3</v>
      </c>
      <c r="F79" s="15">
        <f t="shared" ref="F79" si="19">IF(G79="A",4,IF(G79="B",3,IF(G79="C",2,IF(G79="D",1,0))))</f>
        <v>3</v>
      </c>
      <c r="G79" s="15" t="s">
        <v>129</v>
      </c>
      <c r="H79" s="15">
        <f t="shared" ref="H79" si="20">F79*E79</f>
        <v>9</v>
      </c>
    </row>
    <row r="80" spans="1:8" x14ac:dyDescent="0.25">
      <c r="A80" s="12"/>
      <c r="B80" s="14"/>
      <c r="C80" s="11" t="s">
        <v>140</v>
      </c>
      <c r="D80" s="11"/>
      <c r="E80" s="11">
        <f>SUM(E79)</f>
        <v>3</v>
      </c>
      <c r="F80" s="11">
        <f>SUM(F79)</f>
        <v>3</v>
      </c>
      <c r="G80" s="11">
        <f>H80/E80</f>
        <v>3</v>
      </c>
      <c r="H80" s="11">
        <f>SUM(H79)</f>
        <v>9</v>
      </c>
    </row>
    <row r="81" spans="1:8" x14ac:dyDescent="0.25">
      <c r="A81" s="12"/>
      <c r="B81" s="14"/>
    </row>
    <row r="82" spans="1:8" x14ac:dyDescent="0.25">
      <c r="A82" s="12"/>
      <c r="B82" s="14"/>
      <c r="C82" s="14"/>
      <c r="D82" s="14"/>
      <c r="E82" s="10" t="s">
        <v>4</v>
      </c>
      <c r="F82" s="10" t="s">
        <v>138</v>
      </c>
      <c r="G82" s="10" t="s">
        <v>255</v>
      </c>
      <c r="H82" s="10" t="s">
        <v>122</v>
      </c>
    </row>
    <row r="83" spans="1:8" x14ac:dyDescent="0.25">
      <c r="C83" s="11" t="s">
        <v>141</v>
      </c>
      <c r="D83" s="11"/>
      <c r="E83" s="16">
        <f>E80+E76+E63+E50+E38+E26+E14</f>
        <v>125</v>
      </c>
      <c r="F83" s="16">
        <f>F80+F76+F63+F50+F38+F26+F14</f>
        <v>207</v>
      </c>
      <c r="G83" s="16">
        <f>H83/E83</f>
        <v>3.5760000000000001</v>
      </c>
      <c r="H83" s="16">
        <f>H80+H76+H63+H50+H38+H26+H14</f>
        <v>447</v>
      </c>
    </row>
  </sheetData>
  <dataValidations count="1">
    <dataValidation type="list" allowBlank="1" showInputMessage="1" showErrorMessage="1" sqref="G5:G13 G17:G25 G29:G37 G41:G49 G53:G62 G66:G75 G79" xr:uid="{CD60F500-424A-4F66-90CB-057F0A894516}">
      <formula1>"A,B,C,D,E"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ISEP LUTPI NUR</dc:creator>
  <cp:lastModifiedBy>ISEP LUTPI NUR</cp:lastModifiedBy>
  <dcterms:created xsi:type="dcterms:W3CDTF">2022-07-20T09:57:02Z</dcterms:created>
  <dcterms:modified xsi:type="dcterms:W3CDTF">2022-07-24T23:41:32Z</dcterms:modified>
</cp:coreProperties>
</file>