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epenses" sheetId="1" state="visible" r:id="rId2"/>
    <sheet name="DepensePieces" sheetId="2" state="visible" r:id="rId3"/>
    <sheet name="SaisiePieces" sheetId="3" state="visible" r:id="rId4"/>
    <sheet name="BalanceReouverture" sheetId="4" state="visible" r:id="rId5"/>
    <sheet name="Journaux" sheetId="5" state="visible" r:id="rId6"/>
    <sheet name="PlanComptable" sheetId="6" state="visible" r:id="rId7"/>
    <sheet name="Dépenses Non Déclarées" sheetId="7" state="visible" r:id="rId8"/>
    <sheet name="Format FEC" sheetId="8" state="visible" r:id="rId9"/>
    <sheet name="Ecriture Piece FEC Exampl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<sst xmlns="http://schemas.openxmlformats.org/spreadsheetml/2006/main" count="1146" uniqueCount="873">
  <si>
    <t xml:space="preserve">Id</t>
  </si>
  <si>
    <t xml:space="preserve">Libelle</t>
  </si>
  <si>
    <t xml:space="preserve">Montant TTC</t>
  </si>
  <si>
    <t xml:space="preserve">Montant HT</t>
  </si>
  <si>
    <t xml:space="preserve">TVA</t>
  </si>
  <si>
    <t xml:space="preserve">Date</t>
  </si>
  <si>
    <t xml:space="preserve">journal</t>
  </si>
  <si>
    <t xml:space="preserve">credit</t>
  </si>
  <si>
    <t xml:space="preserve">debit</t>
  </si>
  <si>
    <t xml:space="preserve">pieceRef</t>
  </si>
  <si>
    <t xml:space="preserve">ABON DEMAT ET PAPIER: Frais Generaux</t>
  </si>
  <si>
    <t xml:space="preserve">ABONNEMENT CYBERPLUS: Frais Generaux</t>
  </si>
  <si>
    <t xml:space="preserve">AGIOS 1er : Frais Generaux</t>
  </si>
  <si>
    <t xml:space="preserve">AGIOS 2eme : Frais Generaux</t>
  </si>
  <si>
    <t xml:space="preserve">AGIOS 3eme : Frais Generaux</t>
  </si>
  <si>
    <t xml:space="preserve">AGIOS 4eme : Frais Generaux</t>
  </si>
  <si>
    <t xml:space="preserve">Frais forfaitaire 1er : Frais Generaux</t>
  </si>
  <si>
    <t xml:space="preserve">Frais forfaitaire 4eme : Frais Generaux</t>
  </si>
  <si>
    <t xml:space="preserve">Commission de compte 1er : Frais Generaux</t>
  </si>
  <si>
    <t xml:space="preserve">Commission de compte 4eme : Frais Generaux</t>
  </si>
  <si>
    <t xml:space="preserve">Domiciliation SDM Loyer</t>
  </si>
  <si>
    <t xml:space="preserve">Reduction de capital</t>
  </si>
  <si>
    <t xml:space="preserve">piece-reductuion-capital</t>
  </si>
  <si>
    <t xml:space="preserve">Enregistrement aux impots reduction du capital : Frais Generaux</t>
  </si>
  <si>
    <t xml:space="preserve">Extrait Kbis</t>
  </si>
  <si>
    <t xml:space="preserve">Annonce legal journal : reduction de capital – parution Auvergat de Paris : Frais Generaux</t>
  </si>
  <si>
    <t xml:space="preserve">Greffe tribunal de commerce Paris</t>
  </si>
  <si>
    <t xml:space="preserve">Depot actes modificatifs de societe : certificat de depot – Droits de Greffe</t>
  </si>
  <si>
    <t xml:space="preserve">Depot actes modificatifs de societe : certificat de depot – INPI</t>
  </si>
  <si>
    <t xml:space="preserve">Modification avis BODACC – BODACC</t>
  </si>
  <si>
    <t xml:space="preserve">Modification avis BODACC – Droits de Greffe</t>
  </si>
  <si>
    <t xml:space="preserve">Modification avis BODACC – INPI</t>
  </si>
  <si>
    <t xml:space="preserve">Frais de notification de regularisation : acte de Greffe</t>
  </si>
  <si>
    <t xml:space="preserve">Teledeclaration en ligne - Societe Upra-Data – Liasse fiscale 2017-2018 (regime reel simplifie) : Frais Generaux</t>
  </si>
  <si>
    <t xml:space="preserve">Module Exports Normes operationnels incluant l'archivage DGFIP: Frais Generaux</t>
  </si>
  <si>
    <t xml:space="preserve">Compte courante associe : Thomas Milotti</t>
  </si>
  <si>
    <t xml:space="preserve">id</t>
  </si>
  <si>
    <t xml:space="preserve">compte</t>
  </si>
  <si>
    <t xml:space="preserve">compte libelle (auto)</t>
  </si>
  <si>
    <t xml:space="preserve">compteAux</t>
  </si>
  <si>
    <t xml:space="preserve">piece-reductuion-capital#1</t>
  </si>
  <si>
    <t xml:space="preserve">piece-reductuion-capital#2</t>
  </si>
  <si>
    <t xml:space="preserve">BQ</t>
  </si>
  <si>
    <t xml:space="preserve">libelle</t>
  </si>
  <si>
    <t xml:space="preserve">date</t>
  </si>
  <si>
    <t xml:space="preserve">tva-18-19-REPORT#1</t>
  </si>
  <si>
    <t xml:space="preserve">Credit tva 2018/2019 Report</t>
  </si>
  <si>
    <t xml:space="preserve">attribution-res-2019-2019#1</t>
  </si>
  <si>
    <t xml:space="preserve">Attribution Resultat 2017-2018 Perte</t>
  </si>
  <si>
    <t xml:space="preserve">reouv-ex-18-19-REPORT#1</t>
  </si>
  <si>
    <t xml:space="preserve">Solde anouveau au 01/02/2018: Report</t>
  </si>
  <si>
    <t xml:space="preserve">XOU</t>
  </si>
  <si>
    <t xml:space="preserve">IMMO: Report</t>
  </si>
  <si>
    <t xml:space="preserve">Frais bancaire: Report</t>
  </si>
  <si>
    <t xml:space="preserve">Compte courant associe Thomas Milotti: Report</t>
  </si>
  <si>
    <t xml:space="preserve">Encaissement Compte Thomas Milotti: Report</t>
  </si>
  <si>
    <t xml:space="preserve">Paiement  Achat: Report</t>
  </si>
  <si>
    <t xml:space="preserve">Paiement Achat Declaration TVA: Report</t>
  </si>
  <si>
    <t xml:space="preserve">Virement Capital Libere: Report</t>
  </si>
  <si>
    <t xml:space="preserve">Decouvert: Report</t>
  </si>
  <si>
    <t xml:space="preserve">Loyer 3eme trimestre: Report</t>
  </si>
  <si>
    <t xml:space="preserve">Virement Capital Verse: Report</t>
  </si>
  <si>
    <t xml:space="preserve">Loyer 4eme trimestre: Report</t>
  </si>
  <si>
    <t xml:space="preserve">Marchandises : Report</t>
  </si>
  <si>
    <t xml:space="preserve">Liberation Capital Statuts: Report</t>
  </si>
  <si>
    <t xml:space="preserve">Depense Depot Compte</t>
  </si>
  <si>
    <t xml:space="preserve">Marchandises: Report</t>
  </si>
  <si>
    <t xml:space="preserve">Loyer 2nd trimestre: Report</t>
  </si>
  <si>
    <t xml:space="preserve">Loyer 1er trimestre: Report</t>
  </si>
  <si>
    <t xml:space="preserve">Code</t>
  </si>
  <si>
    <t xml:space="preserve"> Intitulé</t>
  </si>
  <si>
    <t xml:space="preserve"> Type journal</t>
  </si>
  <si>
    <t xml:space="preserve"> N° compte contrepartie</t>
  </si>
  <si>
    <t xml:space="preserve"> N° compte trésorerie</t>
  </si>
  <si>
    <t xml:space="preserve"> Achats</t>
  </si>
  <si>
    <t xml:space="preserve"> Achat</t>
  </si>
  <si>
    <t xml:space="preserve"> Ventes</t>
  </si>
  <si>
    <t xml:space="preserve"> Vente</t>
  </si>
  <si>
    <t xml:space="preserve"> Opérations Diverses</t>
  </si>
  <si>
    <t xml:space="preserve"> O.D.</t>
  </si>
  <si>
    <t xml:space="preserve"> Banque</t>
  </si>
  <si>
    <t xml:space="preserve"> Trésorerie</t>
  </si>
  <si>
    <t xml:space="preserve">CAIS</t>
  </si>
  <si>
    <t xml:space="preserve"> Caisse</t>
  </si>
  <si>
    <t xml:space="preserve">CCP</t>
  </si>
  <si>
    <t xml:space="preserve"> Compte Chèques Postaux</t>
  </si>
  <si>
    <t xml:space="preserve">EP</t>
  </si>
  <si>
    <t xml:space="preserve"> Effets à Payer</t>
  </si>
  <si>
    <t xml:space="preserve"> Effet à payer</t>
  </si>
  <si>
    <t xml:space="preserve">ER</t>
  </si>
  <si>
    <t xml:space="preserve"> Effets à Recevoir</t>
  </si>
  <si>
    <t xml:space="preserve"> Effet à recevoir</t>
  </si>
  <si>
    <t xml:space="preserve">ODDC</t>
  </si>
  <si>
    <t xml:space="preserve"> OD Différences de change</t>
  </si>
  <si>
    <t xml:space="preserve">ODEE</t>
  </si>
  <si>
    <t xml:space="preserve"> OD Ecarts EURO</t>
  </si>
  <si>
    <t xml:space="preserve">RP</t>
  </si>
  <si>
    <t xml:space="preserve"> Reports à nouveau</t>
  </si>
  <si>
    <t xml:space="preserve">Report</t>
  </si>
  <si>
    <t xml:space="preserve">XCL</t>
  </si>
  <si>
    <t xml:space="preserve"> Journal de clôture</t>
  </si>
  <si>
    <t xml:space="preserve">XOD</t>
  </si>
  <si>
    <t xml:space="preserve"> Journal expert opérations diverses</t>
  </si>
  <si>
    <t xml:space="preserve"> Journal de réouverture</t>
  </si>
  <si>
    <t xml:space="preserve"> Report</t>
  </si>
  <si>
    <t xml:space="preserve">XRA</t>
  </si>
  <si>
    <t xml:space="preserve"> Journal reports à nouveau analytiques</t>
  </si>
  <si>
    <t xml:space="preserve"> Analytique</t>
  </si>
  <si>
    <t xml:space="preserve">numero</t>
  </si>
  <si>
    <t xml:space="preserve">Capital</t>
  </si>
  <si>
    <t xml:space="preserve">Capital souscrit - non appelé</t>
  </si>
  <si>
    <t xml:space="preserve">Capital souscrit, appelé, non versé</t>
  </si>
  <si>
    <t xml:space="preserve">Capital souscrit - appelé, versé</t>
  </si>
  <si>
    <t xml:space="preserve">Capital souscrit soumis à réglemen. particulières</t>
  </si>
  <si>
    <t xml:space="preserve">Primes d'émission</t>
  </si>
  <si>
    <t xml:space="preserve">Primes de fusion</t>
  </si>
  <si>
    <t xml:space="preserve">Primes d'apport</t>
  </si>
  <si>
    <t xml:space="preserve">Primes de conversion d'obligations en actions</t>
  </si>
  <si>
    <t xml:space="preserve">Réserve légale</t>
  </si>
  <si>
    <t xml:space="preserve">Réserves indisponibles</t>
  </si>
  <si>
    <t xml:space="preserve">Réserves statutaires ou contractuelles</t>
  </si>
  <si>
    <t xml:space="preserve">Réserves réglementées</t>
  </si>
  <si>
    <t xml:space="preserve">Autres réserves</t>
  </si>
  <si>
    <t xml:space="preserve">Ecart d'évaluation par équivalence</t>
  </si>
  <si>
    <t xml:space="preserve">Compte de l'exploitant</t>
  </si>
  <si>
    <t xml:space="preserve">Actionnaires: Capital souscrit - non appelé</t>
  </si>
  <si>
    <t xml:space="preserve">Report à nouveau (solde créditeur)</t>
  </si>
  <si>
    <t xml:space="preserve">Report à nouveau (solde débiteur)</t>
  </si>
  <si>
    <t xml:space="preserve">Résultat de l'exercice (bénéfice)</t>
  </si>
  <si>
    <t xml:space="preserve">Résultat de l'exercice (perte)</t>
  </si>
  <si>
    <t xml:space="preserve">Subventions d'équipement</t>
  </si>
  <si>
    <t xml:space="preserve">Autres subventions d'investissement</t>
  </si>
  <si>
    <t xml:space="preserve">Subventions d'investissement inscrites au résultat</t>
  </si>
  <si>
    <t xml:space="preserve">Provisions réglementées relatives aux immobilisa.</t>
  </si>
  <si>
    <t xml:space="preserve">Provisions réglementées relatives aux stocks</t>
  </si>
  <si>
    <t xml:space="preserve">Provi. réglem. relatives aux autres éléments actif</t>
  </si>
  <si>
    <t xml:space="preserve">Amortissements dérogatoires</t>
  </si>
  <si>
    <t xml:space="preserve">Provision spéciale de réévaluation</t>
  </si>
  <si>
    <t xml:space="preserve">Plus-values réinvesties</t>
  </si>
  <si>
    <t xml:space="preserve">Autres provisions réglementées</t>
  </si>
  <si>
    <t xml:space="preserve">Provisions pour risques</t>
  </si>
  <si>
    <t xml:space="preserve">Provisions pour litiges</t>
  </si>
  <si>
    <t xml:space="preserve">Provisions pour garanties données aux clients</t>
  </si>
  <si>
    <t xml:space="preserve">Provisions pour pertes sur marchés à terme</t>
  </si>
  <si>
    <t xml:space="preserve">Provisions pour amendes et pénalités</t>
  </si>
  <si>
    <t xml:space="preserve">Provisions pour pertes de change</t>
  </si>
  <si>
    <t xml:space="preserve">Autres provisions pour risques</t>
  </si>
  <si>
    <t xml:space="preserve">Provisions pour pensions et obligations similaires</t>
  </si>
  <si>
    <t xml:space="preserve">Provisions pour impôts</t>
  </si>
  <si>
    <t xml:space="preserve">Provisions pour renouvellement des immobilisations</t>
  </si>
  <si>
    <t xml:space="preserve">Provisions pour charges s/plusieurs exercices</t>
  </si>
  <si>
    <t xml:space="preserve">Provisions pour grosses réparations</t>
  </si>
  <si>
    <t xml:space="preserve">Provisions pour charges</t>
  </si>
  <si>
    <t xml:space="preserve">Provi. chges sociales et fiscales s/congés à payer</t>
  </si>
  <si>
    <t xml:space="preserve">Emprunts obligataires convertibles</t>
  </si>
  <si>
    <t xml:space="preserve">Autres emprunts obligataires</t>
  </si>
  <si>
    <t xml:space="preserve">Emprunts auprès des établissements de crédit</t>
  </si>
  <si>
    <t xml:space="preserve">Dépôts et cautionnements reçus</t>
  </si>
  <si>
    <t xml:space="preserve">Participation des salariés aux résultats</t>
  </si>
  <si>
    <t xml:space="preserve">Participation des salariés : comptes bloqués</t>
  </si>
  <si>
    <t xml:space="preserve">Participation des salariés : fonds participation</t>
  </si>
  <si>
    <t xml:space="preserve">Emprunts, dettes assortis de conditions particuli.</t>
  </si>
  <si>
    <t xml:space="preserve">Autres emprunts et dettes assimilées</t>
  </si>
  <si>
    <t xml:space="preserve">Rentes viagères capitalisées</t>
  </si>
  <si>
    <t xml:space="preserve">Autres dettes</t>
  </si>
  <si>
    <t xml:space="preserve">Intérêts courus</t>
  </si>
  <si>
    <t xml:space="preserve">Primes de remboursement des obligations</t>
  </si>
  <si>
    <t xml:space="preserve">Dettes rattachées à des participations (groupe)</t>
  </si>
  <si>
    <t xml:space="preserve">Dettes rattachées à des participati. (hors groupe)</t>
  </si>
  <si>
    <t xml:space="preserve">Dettes rattachées à des sociétés en participation</t>
  </si>
  <si>
    <t xml:space="preserve">Comptes de liaison des établissements</t>
  </si>
  <si>
    <t xml:space="preserve">Biens et prestations entre établis. (charges)</t>
  </si>
  <si>
    <t xml:space="preserve">Biens et prestations entre établis. (produits)</t>
  </si>
  <si>
    <t xml:space="preserve">Comptes de liaison des sociétés en participation</t>
  </si>
  <si>
    <t xml:space="preserve">Frais d'établissement</t>
  </si>
  <si>
    <t xml:space="preserve">Frais de constitution</t>
  </si>
  <si>
    <t xml:space="preserve">Frais de premier établissement</t>
  </si>
  <si>
    <t xml:space="preserve">Frais d'augmentation de capital(fusions,scissions)</t>
  </si>
  <si>
    <t xml:space="preserve">Frais de recherche et de développement</t>
  </si>
  <si>
    <t xml:space="preserve">Concessions et droits similaires,brevets,licences</t>
  </si>
  <si>
    <t xml:space="preserve">Droit au bail</t>
  </si>
  <si>
    <t xml:space="preserve">Fonds commercial</t>
  </si>
  <si>
    <t xml:space="preserve">Autres immobilisations incorporelles</t>
  </si>
  <si>
    <t xml:space="preserve">Terrains</t>
  </si>
  <si>
    <t xml:space="preserve">Terrains nus</t>
  </si>
  <si>
    <t xml:space="preserve">Terrains aménagés</t>
  </si>
  <si>
    <t xml:space="preserve">Sous-sols et sur-sols</t>
  </si>
  <si>
    <t xml:space="preserve">Terrains de gisement</t>
  </si>
  <si>
    <t xml:space="preserve">Terrains bâtis</t>
  </si>
  <si>
    <t xml:space="preserve">Compte d'ordre sur immobilisations</t>
  </si>
  <si>
    <t xml:space="preserve">Agencements et aménagements de terrains</t>
  </si>
  <si>
    <t xml:space="preserve">Constructions</t>
  </si>
  <si>
    <t xml:space="preserve">Bâtiments</t>
  </si>
  <si>
    <t xml:space="preserve">Instal. générales, agencements constructions</t>
  </si>
  <si>
    <t xml:space="preserve">Ouvrages d'infrastructure</t>
  </si>
  <si>
    <t xml:space="preserve">Constructions sur sol d'autrui</t>
  </si>
  <si>
    <t xml:space="preserve">Instal. techniques,matériel,outillage industriels</t>
  </si>
  <si>
    <t xml:space="preserve">Installations complexes spécialisées</t>
  </si>
  <si>
    <t xml:space="preserve">Installations à caractère spécifique</t>
  </si>
  <si>
    <t xml:space="preserve">Matériel industriel</t>
  </si>
  <si>
    <t xml:space="preserve">Outillage industriel</t>
  </si>
  <si>
    <t xml:space="preserve">Agencement du matériel et outillage industriels</t>
  </si>
  <si>
    <t xml:space="preserve">Autres immobilisations corporelles</t>
  </si>
  <si>
    <t xml:space="preserve">instal. générales,agencements,aménagements divers</t>
  </si>
  <si>
    <t xml:space="preserve">Matériel de transport</t>
  </si>
  <si>
    <t xml:space="preserve">Matériel de bureau et matériel informatique</t>
  </si>
  <si>
    <t xml:space="preserve">Mobilier</t>
  </si>
  <si>
    <t xml:space="preserve">Cheptel</t>
  </si>
  <si>
    <t xml:space="preserve">Emballages récupérables</t>
  </si>
  <si>
    <t xml:space="preserve">Immobilisations mises en concession</t>
  </si>
  <si>
    <t xml:space="preserve">Immobilisations corporelles en cours</t>
  </si>
  <si>
    <t xml:space="preserve">Immo. corporelles en cours : Terrains</t>
  </si>
  <si>
    <t xml:space="preserve">Immo. corporelles en cours : Constructions</t>
  </si>
  <si>
    <t xml:space="preserve">Immo. corporelles en cours : Instal. techni.,mat.</t>
  </si>
  <si>
    <t xml:space="preserve">Immo. corporelles en cours : Autres immo. corpo.</t>
  </si>
  <si>
    <t xml:space="preserve">Immobilisations incorporelles en cours</t>
  </si>
  <si>
    <t xml:space="preserve">Avances et acomptes versés s/immo. incorporelles</t>
  </si>
  <si>
    <t xml:space="preserve">Avances,acomptes versés s/commandes immo. corpor.</t>
  </si>
  <si>
    <t xml:space="preserve">Titres de participation</t>
  </si>
  <si>
    <t xml:space="preserve">Titres de participation : Actions</t>
  </si>
  <si>
    <t xml:space="preserve">Titres de participation : Autres titres</t>
  </si>
  <si>
    <t xml:space="preserve">Autres formes de participation</t>
  </si>
  <si>
    <t xml:space="preserve">Créances rattachées à des participations</t>
  </si>
  <si>
    <t xml:space="preserve">Créances rattachées à sociétés en participation</t>
  </si>
  <si>
    <t xml:space="preserve">Versement restant à effectuer s/titres non libérés</t>
  </si>
  <si>
    <t xml:space="preserve">Titres immobilisés (droit de propriété)</t>
  </si>
  <si>
    <t xml:space="preserve">Titres immobilisés (droit de créance)</t>
  </si>
  <si>
    <t xml:space="preserve">Prêts</t>
  </si>
  <si>
    <t xml:space="preserve">Prêts participatifs</t>
  </si>
  <si>
    <t xml:space="preserve">Prêts aux associés</t>
  </si>
  <si>
    <t xml:space="preserve">Prêts au personnel</t>
  </si>
  <si>
    <t xml:space="preserve">Autres prêts</t>
  </si>
  <si>
    <t xml:space="preserve">Dépôts et cautionnements versés</t>
  </si>
  <si>
    <t xml:space="preserve">Dépôts</t>
  </si>
  <si>
    <t xml:space="preserve">Cautionnements</t>
  </si>
  <si>
    <t xml:space="preserve">Autres créances immobilisées</t>
  </si>
  <si>
    <t xml:space="preserve">Créances diverses</t>
  </si>
  <si>
    <t xml:space="preserve">Actions propres ou parts propres</t>
  </si>
  <si>
    <t xml:space="preserve">Amortissements des immobilisations incorporelles</t>
  </si>
  <si>
    <t xml:space="preserve">Amortis. Frais d'établissement</t>
  </si>
  <si>
    <t xml:space="preserve">Amortis. Frais de recherche et développement</t>
  </si>
  <si>
    <t xml:space="preserve">Amortis. Concessions et droits similaires</t>
  </si>
  <si>
    <t xml:space="preserve">Amortis. Fonds commercial</t>
  </si>
  <si>
    <t xml:space="preserve">Amortis. Autres immobilisations incorporelles</t>
  </si>
  <si>
    <t xml:space="preserve">Amortis. Terrains de gisement</t>
  </si>
  <si>
    <t xml:space="preserve">Amortis. Agencements, aménagements de terrains</t>
  </si>
  <si>
    <t xml:space="preserve">Amortis. Constructions</t>
  </si>
  <si>
    <t xml:space="preserve">Amortis. Constructions sur sol d'autrui</t>
  </si>
  <si>
    <t xml:space="preserve">Amortis. Installations techniques,matériel,outill.</t>
  </si>
  <si>
    <t xml:space="preserve">Amortis. Autres immobilisations corporelles</t>
  </si>
  <si>
    <t xml:space="preserve">Amortis. Installations et Agencements</t>
  </si>
  <si>
    <t xml:space="preserve">Amortis. Matériel de transport</t>
  </si>
  <si>
    <t xml:space="preserve">Amortis. Matériel de bureau et informatique</t>
  </si>
  <si>
    <t xml:space="preserve">Amortis. Mobilier</t>
  </si>
  <si>
    <t xml:space="preserve">Amortis. Cheptel</t>
  </si>
  <si>
    <t xml:space="preserve">Amortis. Emballages récupérables</t>
  </si>
  <si>
    <t xml:space="preserve">Amortissements immobilisations mises en concession</t>
  </si>
  <si>
    <t xml:space="preserve">Provisions pour dépréciation immo. incorporelles</t>
  </si>
  <si>
    <t xml:space="preserve">Provi. dépréc. Marques,procédés,droits similaires</t>
  </si>
  <si>
    <t xml:space="preserve">Provi. dépréc. Droit au bail</t>
  </si>
  <si>
    <t xml:space="preserve">Provi. dépréc. Fonds commercial</t>
  </si>
  <si>
    <t xml:space="preserve">Provi. dépréc. Autres immo. incorporelles</t>
  </si>
  <si>
    <t xml:space="preserve">Provisions pour dépréciation immo. corporelles</t>
  </si>
  <si>
    <t xml:space="preserve">Provi. dépréc. immo. mises en concession</t>
  </si>
  <si>
    <t xml:space="preserve">Provisions pour dépréciation des immo. en cours</t>
  </si>
  <si>
    <t xml:space="preserve">Provisions pour dépréciation des participations</t>
  </si>
  <si>
    <t xml:space="preserve">Provi. dépréc. Titres de participation</t>
  </si>
  <si>
    <t xml:space="preserve">Provi. dépréc. Autres formes de participation</t>
  </si>
  <si>
    <t xml:space="preserve">Provi. dépréc. Créances rattachées à participation</t>
  </si>
  <si>
    <t xml:space="preserve">Provi. dépréc. Créances rattachées à sociétés</t>
  </si>
  <si>
    <t xml:space="preserve">Provisions pour dépréc. autres immo. financières</t>
  </si>
  <si>
    <t xml:space="preserve">Provi. dépréc. Titres immobilisés-droit propriété</t>
  </si>
  <si>
    <t xml:space="preserve">Provi. dépréc. Titres immobilisés-droit créance</t>
  </si>
  <si>
    <t xml:space="preserve">Provi. dépréc. Prêts</t>
  </si>
  <si>
    <t xml:space="preserve">Provi. dépréc. Dépôts et cautionnements versés</t>
  </si>
  <si>
    <t xml:space="preserve">Provi. dépréc. Autres créances immobilisées</t>
  </si>
  <si>
    <t xml:space="preserve">Matières Premières</t>
  </si>
  <si>
    <t xml:space="preserve">Autres Approvisionnements</t>
  </si>
  <si>
    <t xml:space="preserve">Autres Appro. : Matières consommables</t>
  </si>
  <si>
    <t xml:space="preserve">Autres Appro. : Fournitures consommables</t>
  </si>
  <si>
    <t xml:space="preserve">Autres Appro. : Emballages</t>
  </si>
  <si>
    <t xml:space="preserve">En-cours de production de biens</t>
  </si>
  <si>
    <t xml:space="preserve">En-cours de production de biens : Produits</t>
  </si>
  <si>
    <t xml:space="preserve">En-cours de production de biens : Travaux</t>
  </si>
  <si>
    <t xml:space="preserve">En-cours de production de services</t>
  </si>
  <si>
    <t xml:space="preserve">En-cours de production de services : Etudes</t>
  </si>
  <si>
    <t xml:space="preserve">En-cours de production de services : Prestations</t>
  </si>
  <si>
    <t xml:space="preserve">Stocks de produits</t>
  </si>
  <si>
    <t xml:space="preserve">Stocks de produits : Produits intermédiaires</t>
  </si>
  <si>
    <t xml:space="preserve">Stocks de produits : Produits finis</t>
  </si>
  <si>
    <t xml:space="preserve">Stocks de produits : Produits résiduels</t>
  </si>
  <si>
    <t xml:space="preserve">Stocks de Marchandises</t>
  </si>
  <si>
    <t xml:space="preserve">Provi. dépréc. des matières premières</t>
  </si>
  <si>
    <t xml:space="preserve">Provi. dépréc. des autres approvisionnements</t>
  </si>
  <si>
    <t xml:space="preserve">Provi. dépréc. autres appro. : Matières consomma.</t>
  </si>
  <si>
    <t xml:space="preserve">Provi. dépréc. autres appro. : Fournitures consom.</t>
  </si>
  <si>
    <t xml:space="preserve">Provi. dépréc. autres appro. : Emballages</t>
  </si>
  <si>
    <t xml:space="preserve">Provi. dépréc. en-cours de production de biens</t>
  </si>
  <si>
    <t xml:space="preserve">Provi. dépréc. en-cours de production de services</t>
  </si>
  <si>
    <t xml:space="preserve">Provi. dépréc. des stocks de produits</t>
  </si>
  <si>
    <t xml:space="preserve">Provi. dépréc. des stocks de marchandises</t>
  </si>
  <si>
    <t xml:space="preserve">Fournisseurs (compte collectif)</t>
  </si>
  <si>
    <t xml:space="preserve">Fournisseur SDM</t>
  </si>
  <si>
    <t xml:space="preserve">Fournisseurs SDM</t>
  </si>
  <si>
    <t xml:space="preserve">Fournisseur Frais Généraux</t>
  </si>
  <si>
    <t xml:space="preserve">Frais Greffe</t>
  </si>
  <si>
    <t xml:space="preserve">Fournisseurs - Effets à payer</t>
  </si>
  <si>
    <t xml:space="preserve">Fournisseurs d'immobilisations</t>
  </si>
  <si>
    <t xml:space="preserve">Fournisseurs d'immo. - Effets à payer</t>
  </si>
  <si>
    <t xml:space="preserve">Fournisseurs - Factures non parvenues</t>
  </si>
  <si>
    <t xml:space="preserve">Fournisseurs - Factures non parvenues-Fournisseurs</t>
  </si>
  <si>
    <t xml:space="preserve">Factures non parvenues-Fournisseurs d'immo.</t>
  </si>
  <si>
    <t xml:space="preserve">Factures non parvenues - Fournis.- Intérêts courus</t>
  </si>
  <si>
    <t xml:space="preserve">Fournisseurs Débiteurs</t>
  </si>
  <si>
    <t xml:space="preserve">Fournisseurs Débiteurs - Avoirs à recevoir</t>
  </si>
  <si>
    <t xml:space="preserve">Clients (compte collectif)</t>
  </si>
  <si>
    <t xml:space="preserve">Clients - Effets à recevoir</t>
  </si>
  <si>
    <t xml:space="preserve">Clients douteux ou litigieux</t>
  </si>
  <si>
    <t xml:space="preserve">Créances sur travaux non encore facturables</t>
  </si>
  <si>
    <t xml:space="preserve">Clients - Produits non encore facturés</t>
  </si>
  <si>
    <t xml:space="preserve">Clients - Factures à établir</t>
  </si>
  <si>
    <t xml:space="preserve">Clients Créditeurs - Acomptes TVA 1</t>
  </si>
  <si>
    <t xml:space="preserve">Clients Créditeurs - Acomptes TVA 2</t>
  </si>
  <si>
    <t xml:space="preserve">Clients Créditeurs - Acomptes TVA exonérée</t>
  </si>
  <si>
    <t xml:space="preserve">Clients Créditeurs - Avoirs à établir</t>
  </si>
  <si>
    <t xml:space="preserve">Personnel - Rémunérations dues</t>
  </si>
  <si>
    <t xml:space="preserve">Comités d'entreprise, d'établissement</t>
  </si>
  <si>
    <t xml:space="preserve">Participation des salariés</t>
  </si>
  <si>
    <t xml:space="preserve">Participation des salariés : Réserve spéciale</t>
  </si>
  <si>
    <t xml:space="preserve"> Réserve spéciale</t>
  </si>
  <si>
    <t xml:space="preserve">Participation des salariés : Comptes courants</t>
  </si>
  <si>
    <t xml:space="preserve"> Comptes courants</t>
  </si>
  <si>
    <t xml:space="preserve">Personnel - Avances et acomptes</t>
  </si>
  <si>
    <t xml:space="preserve">Personnel - Dépôts</t>
  </si>
  <si>
    <t xml:space="preserve">Personnel - Oppositions</t>
  </si>
  <si>
    <t xml:space="preserve">Personnel-Dettes provisionnées pour congés à payer</t>
  </si>
  <si>
    <t xml:space="preserve">Personnel-Autres charges à payer</t>
  </si>
  <si>
    <t xml:space="preserve">Personnel-Produits à recevoir</t>
  </si>
  <si>
    <t xml:space="preserve">URSSAF</t>
  </si>
  <si>
    <t xml:space="preserve">Mutuelle</t>
  </si>
  <si>
    <t xml:space="preserve">Retraite Obligatoire</t>
  </si>
  <si>
    <t xml:space="preserve">ASSEDIC</t>
  </si>
  <si>
    <t xml:space="preserve">Retraite Cadres</t>
  </si>
  <si>
    <t xml:space="preserve">Organismes sociaux-Chges sociales s/congés à payer</t>
  </si>
  <si>
    <t xml:space="preserve">Organismes sociaux-Charges à payer</t>
  </si>
  <si>
    <t xml:space="preserve">Organismes sociaux-Produits à recevoir</t>
  </si>
  <si>
    <t xml:space="preserve">Etat - Subventions à recevoir</t>
  </si>
  <si>
    <t xml:space="preserve">Etat - Impôts et taxes recouvrables sur des tiers</t>
  </si>
  <si>
    <t xml:space="preserve">Opérations particulières avec l'Etat,collectivités</t>
  </si>
  <si>
    <t xml:space="preserve">Etat - Impôts sur les bénéfices</t>
  </si>
  <si>
    <t xml:space="preserve">TVA due intracomunautaire Taux 1/Factures</t>
  </si>
  <si>
    <t xml:space="preserve">TVA due intracomunautaire Taux 2/Factures</t>
  </si>
  <si>
    <t xml:space="preserve">TVA due intracomunautaire Taux 3/Factures</t>
  </si>
  <si>
    <t xml:space="preserve">TVA due intracomunautaire Taux 1/Décaissements</t>
  </si>
  <si>
    <t xml:space="preserve">TVA due intracomunautaire Taux 2/Décaissements</t>
  </si>
  <si>
    <t xml:space="preserve">TVA due intracomunautaire Taux 3/Décaissements</t>
  </si>
  <si>
    <t xml:space="preserve">TVA à décaisser</t>
  </si>
  <si>
    <t xml:space="preserve">Taxes assimilées à la TVA</t>
  </si>
  <si>
    <t xml:space="preserve">TVA déductible sur immobilisations</t>
  </si>
  <si>
    <t xml:space="preserve">TVA déductible Achats exonérés/Factures</t>
  </si>
  <si>
    <t xml:space="preserve">TVA déductible Achats Taux 1/Factures</t>
  </si>
  <si>
    <t xml:space="preserve">TVA déductible Achats Taux 2/Factures</t>
  </si>
  <si>
    <t xml:space="preserve">TVA déductible Achats Taux 3/Factures</t>
  </si>
  <si>
    <t xml:space="preserve">TVA déductible Achats Taux 4/Factures</t>
  </si>
  <si>
    <t xml:space="preserve">TVA déductible Achats exonérés/Décaissements</t>
  </si>
  <si>
    <t xml:space="preserve">TVA déductible Achats Taux 1/Décaissements</t>
  </si>
  <si>
    <t xml:space="preserve">TVA déductible Achats Taux 2/Décaissements</t>
  </si>
  <si>
    <t xml:space="preserve">TVA déductible Achats Taux 3/Décaissements</t>
  </si>
  <si>
    <t xml:space="preserve">TVA déductible Achats Taux 4/Décaissements</t>
  </si>
  <si>
    <t xml:space="preserve">TVA déductible Achats UE Taux 1/Factures</t>
  </si>
  <si>
    <t xml:space="preserve">TVA déductible Achats UE Taux 2/Factures</t>
  </si>
  <si>
    <t xml:space="preserve">TVA déductible Achats UE Taux 3/Factures</t>
  </si>
  <si>
    <t xml:space="preserve">TVA déductible Achats UE Taux 1/Décaissements</t>
  </si>
  <si>
    <t xml:space="preserve">TVA déductible Achats UE Taux 2/Décaissements</t>
  </si>
  <si>
    <t xml:space="preserve">TVA déductible Achats UE Taux 3/Décaissements</t>
  </si>
  <si>
    <t xml:space="preserve">Crédit de TVA à reporter</t>
  </si>
  <si>
    <t xml:space="preserve">Taxes assimilées à la TVA </t>
  </si>
  <si>
    <t xml:space="preserve">TVA collectée Ventes exonérées/Factures</t>
  </si>
  <si>
    <t xml:space="preserve">TVA collectée Ventes Taux 1/Factures</t>
  </si>
  <si>
    <t xml:space="preserve">TVA collectée Ventes Taux 2/Factures</t>
  </si>
  <si>
    <t xml:space="preserve">TVA collectée Ventes Taux 3/Factures</t>
  </si>
  <si>
    <t xml:space="preserve">TVA collectée Ventes Taux 4/Factures</t>
  </si>
  <si>
    <t xml:space="preserve">TVA collectée Ventes exonérées/Encaissements</t>
  </si>
  <si>
    <t xml:space="preserve">TVA collectée Ventes Taux 1/Encaissements</t>
  </si>
  <si>
    <t xml:space="preserve">TVA collectée Ventes Taux 2/Encaissements</t>
  </si>
  <si>
    <t xml:space="preserve">TVA collectée Ventes Taux 3/Encaissements</t>
  </si>
  <si>
    <t xml:space="preserve">TVA collectée Ventes Taux 4/Encaissements</t>
  </si>
  <si>
    <t xml:space="preserve">TVA collectée Ventes UE/Factures</t>
  </si>
  <si>
    <t xml:space="preserve">TVA collectée Ventes UE/Encaissements</t>
  </si>
  <si>
    <t xml:space="preserve">Acomptes - Régime simplifié d'imposition</t>
  </si>
  <si>
    <t xml:space="preserve">Acomptes - Régime du forfait</t>
  </si>
  <si>
    <t xml:space="preserve">Remboursement de taxes sur le chiffre d'affaires</t>
  </si>
  <si>
    <t xml:space="preserve">TVA récupérée d'avance</t>
  </si>
  <si>
    <t xml:space="preserve">Taxes s/le chiffre d'aff. s/factures non parvenues</t>
  </si>
  <si>
    <t xml:space="preserve">Taxes s/le chiffre d'aff. s/factures à établir</t>
  </si>
  <si>
    <t xml:space="preserve">TVA collectée Ventes Taux 1/Acomptes</t>
  </si>
  <si>
    <t xml:space="preserve">TVA collectée Ventes Taux 2/Acomptes</t>
  </si>
  <si>
    <t xml:space="preserve">Obligations cautionnées</t>
  </si>
  <si>
    <t xml:space="preserve">Autres impôts, taxes et versements assimilés</t>
  </si>
  <si>
    <t xml:space="preserve">Etat - Charges fiscales sur congés à payer</t>
  </si>
  <si>
    <t xml:space="preserve">Etat - Autres charges à payer</t>
  </si>
  <si>
    <t xml:space="preserve">Etat - Produits à recevoir</t>
  </si>
  <si>
    <t xml:space="preserve">Groupe</t>
  </si>
  <si>
    <t xml:space="preserve">Associés - Comptes courants : Principal</t>
  </si>
  <si>
    <t xml:space="preserve">Compte courant associé Thomas Milotti</t>
  </si>
  <si>
    <t xml:space="preserve">Associés - Comptes courants : Intérêts courus</t>
  </si>
  <si>
    <t xml:space="preserve">Associés - Opérations sur le capital</t>
  </si>
  <si>
    <t xml:space="preserve">Associés - Comptes d'apport en numéraire</t>
  </si>
  <si>
    <t xml:space="preserve">Associés - Capital appelé, non versé</t>
  </si>
  <si>
    <t xml:space="preserve">Associés - Dividendes à payer</t>
  </si>
  <si>
    <t xml:space="preserve">Associés - Opérations faites en commun et en GIE</t>
  </si>
  <si>
    <t xml:space="preserve">Créances sur cessions d'immobilisations</t>
  </si>
  <si>
    <t xml:space="preserve">Dettes s/acquisitions valeurs mobilières placement</t>
  </si>
  <si>
    <t xml:space="preserve">Créances s/cessions valeurs mobilières placement</t>
  </si>
  <si>
    <t xml:space="preserve">Autres comptes débiteurs et créditeurs</t>
  </si>
  <si>
    <t xml:space="preserve">Divers - Charges à payer</t>
  </si>
  <si>
    <t xml:space="preserve">Divers - Produits à recevoir</t>
  </si>
  <si>
    <t xml:space="preserve">Compte d'attente</t>
  </si>
  <si>
    <t xml:space="preserve">Différences de conversion - ACTIF</t>
  </si>
  <si>
    <t xml:space="preserve">Différences de conversion - PASSIF</t>
  </si>
  <si>
    <t xml:space="preserve">Autres comptes transitoires</t>
  </si>
  <si>
    <t xml:space="preserve">Charges à répartir sur plusieurs exercices</t>
  </si>
  <si>
    <t xml:space="preserve">Charges constatées d'avance</t>
  </si>
  <si>
    <t xml:space="preserve">Produits constatés d'avance</t>
  </si>
  <si>
    <t xml:space="preserve">Provisions pour dépréciation des comptes clients</t>
  </si>
  <si>
    <t xml:space="preserve">Provis. pour dépréc. des comptes associés</t>
  </si>
  <si>
    <t xml:space="preserve">Provis. pour dépréc. des comptes débiteurs divers</t>
  </si>
  <si>
    <t xml:space="preserve">Actions propres</t>
  </si>
  <si>
    <t xml:space="preserve">Actions</t>
  </si>
  <si>
    <t xml:space="preserve">Actions : Titres cotés</t>
  </si>
  <si>
    <t xml:space="preserve">Actions : Titres non cotés</t>
  </si>
  <si>
    <t xml:space="preserve">Autres titres conférant un droit de propriété</t>
  </si>
  <si>
    <t xml:space="preserve">Obligations/Bons émis par la société et rachetés</t>
  </si>
  <si>
    <t xml:space="preserve">Obligations</t>
  </si>
  <si>
    <t xml:space="preserve">Obligations : Titres cotés</t>
  </si>
  <si>
    <t xml:space="preserve">Obligations : Titres non cotés</t>
  </si>
  <si>
    <t xml:space="preserve">Bons du Trésor et bons de caisse à court terme</t>
  </si>
  <si>
    <t xml:space="preserve">Autres valeurs mobilières et créances assimilées</t>
  </si>
  <si>
    <t xml:space="preserve">Versements restant à effectuer s/valeurs non libé.</t>
  </si>
  <si>
    <t xml:space="preserve">Valeurs à l'encaissement</t>
  </si>
  <si>
    <t xml:space="preserve">Banques</t>
  </si>
  <si>
    <t xml:space="preserve">Chèques postaux</t>
  </si>
  <si>
    <t xml:space="preserve">Caisses du Trésor et des établissements publics</t>
  </si>
  <si>
    <t xml:space="preserve">Agents de change</t>
  </si>
  <si>
    <t xml:space="preserve">Autres organismes financiers</t>
  </si>
  <si>
    <t xml:space="preserve">Intérêts courus à payer</t>
  </si>
  <si>
    <t xml:space="preserve">Intérêts courus à recevoir</t>
  </si>
  <si>
    <t xml:space="preserve">Intérêts courus sur concours bancaires courants</t>
  </si>
  <si>
    <t xml:space="preserve">Caisse</t>
  </si>
  <si>
    <t xml:space="preserve">Virements internes</t>
  </si>
  <si>
    <t xml:space="preserve">Provis. pour dépréc. valeurs mobilières placement</t>
  </si>
  <si>
    <t xml:space="preserve">Achats stockés - Matières premières TVA 1</t>
  </si>
  <si>
    <t xml:space="preserve">Achats stockés - Matières premières TVA 2</t>
  </si>
  <si>
    <t xml:space="preserve">Achats stockés - Matières premières TVA 3</t>
  </si>
  <si>
    <t xml:space="preserve">Achats stockés - Matières premières exonérés</t>
  </si>
  <si>
    <t xml:space="preserve">Achats stockés - Matières premières UE TVA 1</t>
  </si>
  <si>
    <t xml:space="preserve">Achats stockés - Matières premières UE TVA 2</t>
  </si>
  <si>
    <t xml:space="preserve">Achats stockés - Matières premières UE TVA 3</t>
  </si>
  <si>
    <t xml:space="preserve">Achats stockés - Autres approvisionnements</t>
  </si>
  <si>
    <t xml:space="preserve">Achats stockés - Matières consommables</t>
  </si>
  <si>
    <t xml:space="preserve">Achats stockés - Fournitures consommables</t>
  </si>
  <si>
    <t xml:space="preserve">Achats stockés - Combustibles</t>
  </si>
  <si>
    <t xml:space="preserve">Achats stockés - Produits d'entretien</t>
  </si>
  <si>
    <t xml:space="preserve">Achats stockés - Fournitures d'atelier et d'usine</t>
  </si>
  <si>
    <t xml:space="preserve">Achats stockés - Fournitures de magasin</t>
  </si>
  <si>
    <t xml:space="preserve">Achats stockés - Fournitures de bureau</t>
  </si>
  <si>
    <t xml:space="preserve">Achats stockés - Emballages</t>
  </si>
  <si>
    <t xml:space="preserve">Achats stockés - Emballages perdus</t>
  </si>
  <si>
    <t xml:space="preserve">Achats stockés - Emball. récupérables non identif.</t>
  </si>
  <si>
    <t xml:space="preserve">Achats stockés - Emballages à usage mixte</t>
  </si>
  <si>
    <t xml:space="preserve">Variation des stocks de matières premières</t>
  </si>
  <si>
    <t xml:space="preserve">Variation des stocks des autres approvisionnements</t>
  </si>
  <si>
    <t xml:space="preserve">Variation des stocks de marchandises</t>
  </si>
  <si>
    <t xml:space="preserve">Achats études et prestations de services TVA 1</t>
  </si>
  <si>
    <t xml:space="preserve">Achats études et prestations de services TVA 2</t>
  </si>
  <si>
    <t xml:space="preserve">Achats études et prestations de services TVA 3</t>
  </si>
  <si>
    <t xml:space="preserve">Achats études et prestations de services exonérés</t>
  </si>
  <si>
    <t xml:space="preserve">Achats études et prestations de services UE TVA 1</t>
  </si>
  <si>
    <t xml:space="preserve">Achats études et prestations de services UE TVA 2</t>
  </si>
  <si>
    <t xml:space="preserve">Achats études et prestations de services UE TVA 3</t>
  </si>
  <si>
    <t xml:space="preserve">Achats matériels, équipements et travaux TVA 1</t>
  </si>
  <si>
    <t xml:space="preserve">Achats matériels, équipements et travaux TVA 2</t>
  </si>
  <si>
    <t xml:space="preserve">Achats matériels, équipements et travaux TVA 3</t>
  </si>
  <si>
    <t xml:space="preserve">Achats matériels, équipements et travaux exonérés</t>
  </si>
  <si>
    <t xml:space="preserve">Achats matériels, équipements et travaux UE TVA 1</t>
  </si>
  <si>
    <t xml:space="preserve">Achats matériels, équipements et travaux UE TVA 2</t>
  </si>
  <si>
    <t xml:space="preserve">Achats matériels, équipements et travaux UE TVA 3</t>
  </si>
  <si>
    <t xml:space="preserve">Achats non stockés matières, fournitures TVA 1</t>
  </si>
  <si>
    <t xml:space="preserve">Achats non stockés matières, fournitures TVA 2</t>
  </si>
  <si>
    <t xml:space="preserve">Achats non stockés matières, fournitures TVA 3</t>
  </si>
  <si>
    <t xml:space="preserve">Achats non stockés matières, fournitures exonérés</t>
  </si>
  <si>
    <t xml:space="preserve">Achats non stockés matières, fournitures UE TVA 1</t>
  </si>
  <si>
    <t xml:space="preserve">Achats non stockés matières, fournitures UE TVA 2</t>
  </si>
  <si>
    <t xml:space="preserve">Achats non stockés matières, fournitures UE TVA 3</t>
  </si>
  <si>
    <t xml:space="preserve">EDF Consommations</t>
  </si>
  <si>
    <t xml:space="preserve">EDF Abonnement TVA 3</t>
  </si>
  <si>
    <t xml:space="preserve">Carburant</t>
  </si>
  <si>
    <t xml:space="preserve">Eau</t>
  </si>
  <si>
    <t xml:space="preserve">Fournitures d'entretien</t>
  </si>
  <si>
    <t xml:space="preserve">Petit matériel et outillage</t>
  </si>
  <si>
    <t xml:space="preserve">Fournitures administratives</t>
  </si>
  <si>
    <t xml:space="preserve">Autres matières, fournitures</t>
  </si>
  <si>
    <t xml:space="preserve">Achats de marchandises TVA 1</t>
  </si>
  <si>
    <t xml:space="preserve">Achats de marchandises TVA 2</t>
  </si>
  <si>
    <t xml:space="preserve">Achats de marchandises TVA 3</t>
  </si>
  <si>
    <t xml:space="preserve">Achats de marchandises TVA 4</t>
  </si>
  <si>
    <t xml:space="preserve">Achats de marchandises exonérés</t>
  </si>
  <si>
    <t xml:space="preserve">Achats de marchandises UE TVA 1</t>
  </si>
  <si>
    <t xml:space="preserve">Achats de marchandises UE TVA 2</t>
  </si>
  <si>
    <t xml:space="preserve">Achats de marchandises UE TVA 3</t>
  </si>
  <si>
    <t xml:space="preserve">Frais accessoires sur achats TVA 1</t>
  </si>
  <si>
    <t xml:space="preserve">Frais accessoires sur achats exonérés</t>
  </si>
  <si>
    <t xml:space="preserve">Frais accessoires sur achats UE TVA 1</t>
  </si>
  <si>
    <t xml:space="preserve">Rabais, remises et ristournes obtenus sur achats</t>
  </si>
  <si>
    <t xml:space="preserve">Services extérieurs</t>
  </si>
  <si>
    <t xml:space="preserve">Sous-traitance générale</t>
  </si>
  <si>
    <t xml:space="preserve">Redevances de crédit-bail mobilier</t>
  </si>
  <si>
    <t xml:space="preserve">Redevances de crédit-bail immobilier</t>
  </si>
  <si>
    <t xml:space="preserve">Locations immobilières</t>
  </si>
  <si>
    <t xml:space="preserve">Locations mobilières</t>
  </si>
  <si>
    <t xml:space="preserve">Locations : Malis sur emballages</t>
  </si>
  <si>
    <t xml:space="preserve">Charges locatives et de copropriété</t>
  </si>
  <si>
    <t xml:space="preserve">Entretien et réparations : sur biens immobiliers</t>
  </si>
  <si>
    <t xml:space="preserve">Entretien et réparations : sur biens mobiliers</t>
  </si>
  <si>
    <t xml:space="preserve">Maintenance</t>
  </si>
  <si>
    <t xml:space="preserve">Primes d'assurances : Multirisques</t>
  </si>
  <si>
    <t xml:space="preserve">Primes d'assurances : Dommage-Construction</t>
  </si>
  <si>
    <t xml:space="preserve">Assurance transport</t>
  </si>
  <si>
    <t xml:space="preserve">Assurance transport : sur achats</t>
  </si>
  <si>
    <t xml:space="preserve">Assurance transport : sur ventes</t>
  </si>
  <si>
    <t xml:space="preserve">Assurance transport : sur autres biens</t>
  </si>
  <si>
    <t xml:space="preserve">Primes d'assurances : Risques d'exploitation</t>
  </si>
  <si>
    <t xml:space="preserve">Primes d'assurances : Insolvabilité clients</t>
  </si>
  <si>
    <t xml:space="preserve">Etudes et recherches</t>
  </si>
  <si>
    <t xml:space="preserve">Divers</t>
  </si>
  <si>
    <t xml:space="preserve">Documentation générale</t>
  </si>
  <si>
    <t xml:space="preserve">Documentation technique</t>
  </si>
  <si>
    <t xml:space="preserve">Frais de colloques, séminaires, conférences</t>
  </si>
  <si>
    <t xml:space="preserve">Rabais,remises,ristournes obtenus s/services exté.</t>
  </si>
  <si>
    <t xml:space="preserve">Personnel extérieur à l'entreprise</t>
  </si>
  <si>
    <t xml:space="preserve">Personnel intérimaire</t>
  </si>
  <si>
    <t xml:space="preserve">Personnel détaché ou prêté à l'entreprise</t>
  </si>
  <si>
    <t xml:space="preserve">Commissions et courtages sur achats</t>
  </si>
  <si>
    <t xml:space="preserve">Commissions et courtages sur ventes</t>
  </si>
  <si>
    <t xml:space="preserve">Rémunérations des transitaires</t>
  </si>
  <si>
    <t xml:space="preserve">Rémunérations d'affacturage</t>
  </si>
  <si>
    <t xml:space="preserve">Honoraires</t>
  </si>
  <si>
    <t xml:space="preserve">Frais d'actes et de contentieux</t>
  </si>
  <si>
    <t xml:space="preserve">Rémunéra. d'intermédiaires et honoraires : divers</t>
  </si>
  <si>
    <t xml:space="preserve">Publicité, publications, relations publiques</t>
  </si>
  <si>
    <t xml:space="preserve">Annonces et insertions</t>
  </si>
  <si>
    <t xml:space="preserve">Echantillons</t>
  </si>
  <si>
    <t xml:space="preserve">Foires et expositions</t>
  </si>
  <si>
    <t xml:space="preserve">Cadeaux à la clientèle</t>
  </si>
  <si>
    <t xml:space="preserve">Primes</t>
  </si>
  <si>
    <t xml:space="preserve">Catalogues et imprimés</t>
  </si>
  <si>
    <t xml:space="preserve">Publications</t>
  </si>
  <si>
    <t xml:space="preserve">Divers (pourboires, dons courants...)</t>
  </si>
  <si>
    <t xml:space="preserve">Transports sur achats</t>
  </si>
  <si>
    <t xml:space="preserve">Transports sur ventes</t>
  </si>
  <si>
    <t xml:space="preserve">Transports entre établissements ou chantiers</t>
  </si>
  <si>
    <t xml:space="preserve">Transports administratifs</t>
  </si>
  <si>
    <t xml:space="preserve">Transports collectifs du personnel</t>
  </si>
  <si>
    <t xml:space="preserve">Transports de biens et personnel : divers</t>
  </si>
  <si>
    <t xml:space="preserve">Voyages et déplacements</t>
  </si>
  <si>
    <t xml:space="preserve">Frais de déménagement</t>
  </si>
  <si>
    <t xml:space="preserve">Missions</t>
  </si>
  <si>
    <t xml:space="preserve">Réceptions</t>
  </si>
  <si>
    <t xml:space="preserve">Frais postaux et télécommunications</t>
  </si>
  <si>
    <t xml:space="preserve">Services bancaires et assimilés</t>
  </si>
  <si>
    <t xml:space="preserve">Frais sur titres (achat, vente, garde)</t>
  </si>
  <si>
    <t xml:space="preserve">Commissions et frais sur émission d'emprunts</t>
  </si>
  <si>
    <t xml:space="preserve">Frais sur effets</t>
  </si>
  <si>
    <t xml:space="preserve">Location de coffres</t>
  </si>
  <si>
    <t xml:space="preserve">Frais et commissions banque</t>
  </si>
  <si>
    <t xml:space="preserve">Concours divers (cotisations...)</t>
  </si>
  <si>
    <t xml:space="preserve">Frais de recrutement de personnel</t>
  </si>
  <si>
    <t xml:space="preserve">Rabais,remises,ristou. obtenus s/autres services</t>
  </si>
  <si>
    <t xml:space="preserve">Taxe sur les salaires</t>
  </si>
  <si>
    <t xml:space="preserve">Taxe d'apprentissage</t>
  </si>
  <si>
    <t xml:space="preserve">Participation employeurs à la formation professio.</t>
  </si>
  <si>
    <t xml:space="preserve">Cotisa. pour défaut d'investis.obliga. dans const.</t>
  </si>
  <si>
    <t xml:space="preserve">Autres</t>
  </si>
  <si>
    <t xml:space="preserve">Versement de transport</t>
  </si>
  <si>
    <t xml:space="preserve">Allocation logement</t>
  </si>
  <si>
    <t xml:space="preserve">Participa. employeurs à l'effort de construction</t>
  </si>
  <si>
    <t xml:space="preserve">Versements libératoires pour exo. taxe apprentis.</t>
  </si>
  <si>
    <t xml:space="preserve">Impôts directs (sauf impôts sur les bénéfices)</t>
  </si>
  <si>
    <t xml:space="preserve">Taxe professionnelle</t>
  </si>
  <si>
    <t xml:space="preserve">Taxes foncières</t>
  </si>
  <si>
    <t xml:space="preserve">Autres impôts locaux</t>
  </si>
  <si>
    <t xml:space="preserve">Taxe sur les véhicules de société</t>
  </si>
  <si>
    <t xml:space="preserve">Taxes sur le chiffre d'affaires non récupérables</t>
  </si>
  <si>
    <t xml:space="preserve">impôts indirects</t>
  </si>
  <si>
    <t xml:space="preserve">Droits d'enregistrement et de timbres</t>
  </si>
  <si>
    <t xml:space="preserve">Droits de mutation</t>
  </si>
  <si>
    <t xml:space="preserve">Autres droits</t>
  </si>
  <si>
    <t xml:space="preserve">Contribution sociale de solidarité</t>
  </si>
  <si>
    <t xml:space="preserve">Taxes diverses</t>
  </si>
  <si>
    <t xml:space="preserve">Salaires, appointements, commissions de base</t>
  </si>
  <si>
    <t xml:space="preserve">Congés payés</t>
  </si>
  <si>
    <t xml:space="preserve">Primes et gratifications</t>
  </si>
  <si>
    <t xml:space="preserve">Indemnités et avantages divers</t>
  </si>
  <si>
    <t xml:space="preserve">Supplément familial</t>
  </si>
  <si>
    <t xml:space="preserve">Rémunération du travail de l'exploitant</t>
  </si>
  <si>
    <t xml:space="preserve">Charges de sécurité sociale et de prévoyance</t>
  </si>
  <si>
    <t xml:space="preserve">Cotisations à l'URSSAF</t>
  </si>
  <si>
    <t xml:space="preserve">Cotisations aux mutuelles</t>
  </si>
  <si>
    <t xml:space="preserve">Cotisations aux caisses de retraites</t>
  </si>
  <si>
    <t xml:space="preserve">Cotisations aux ASSEDIC</t>
  </si>
  <si>
    <t xml:space="preserve">Cotisations aux autres organismes sociaux</t>
  </si>
  <si>
    <t xml:space="preserve">Cotisations sociales personnelles de l'exploitant</t>
  </si>
  <si>
    <t xml:space="preserve">Prestations directes</t>
  </si>
  <si>
    <t xml:space="preserve">Versements aux comités d'entreprise et d'établis.</t>
  </si>
  <si>
    <t xml:space="preserve">Versement aux comités d'hygiène et de sécurité</t>
  </si>
  <si>
    <t xml:space="preserve">Versement aux autres oeuvres sociales</t>
  </si>
  <si>
    <t xml:space="preserve">Médecine du travail, pharmacie</t>
  </si>
  <si>
    <t xml:space="preserve">Autres charges de personnel</t>
  </si>
  <si>
    <t xml:space="preserve">CREDIT IMPOT COMPETITIVITE EMPLOI</t>
  </si>
  <si>
    <t xml:space="preserve">Redevances pour concessions, brevets, licences</t>
  </si>
  <si>
    <t xml:space="preserve">Jetons de présence</t>
  </si>
  <si>
    <t xml:space="preserve">Pertes sur créances irrécouvrables</t>
  </si>
  <si>
    <t xml:space="preserve">Quotes-parts de résultat s/opérations en commun</t>
  </si>
  <si>
    <t xml:space="preserve">Charges diverses de gestion courante</t>
  </si>
  <si>
    <t xml:space="preserve">Intérêts des emprunts et dettes</t>
  </si>
  <si>
    <t xml:space="preserve">Intérêts des comptes courants et des dépôts</t>
  </si>
  <si>
    <t xml:space="preserve">Intérêts bancaires et s/ opérations de financement</t>
  </si>
  <si>
    <t xml:space="preserve">Intérêts des obligations cautionnées</t>
  </si>
  <si>
    <t xml:space="preserve">Intérêts des autres dettes</t>
  </si>
  <si>
    <t xml:space="preserve">Pertes sur créances liées à des participations</t>
  </si>
  <si>
    <t xml:space="preserve">Escomptes accordés</t>
  </si>
  <si>
    <t xml:space="preserve">Pertes de change</t>
  </si>
  <si>
    <t xml:space="preserve">Charges nettes sur cessions de valeurs mobilières</t>
  </si>
  <si>
    <t xml:space="preserve">Autres charges financières</t>
  </si>
  <si>
    <t xml:space="preserve">Arrondi conversion EURO</t>
  </si>
  <si>
    <t xml:space="preserve">Charges exceptionnelles s/opérations de gestion</t>
  </si>
  <si>
    <t xml:space="preserve">Pénalités sur marchés (et dédits payés)</t>
  </si>
  <si>
    <t xml:space="preserve">Pénalités, amendes fiscales et pénales</t>
  </si>
  <si>
    <t xml:space="preserve">Dons, libéralités</t>
  </si>
  <si>
    <t xml:space="preserve">Créances devenues irrécouvrables dans l'exercice</t>
  </si>
  <si>
    <t xml:space="preserve">Créances irrécouvrables à 20.6 %</t>
  </si>
  <si>
    <t xml:space="preserve">Subventions accordées</t>
  </si>
  <si>
    <t xml:space="preserve">Rappels d'impôts (autres qu'impôts s/ bénéfices)</t>
  </si>
  <si>
    <t xml:space="preserve">Autres charges exceptionnelles s/opération gestion</t>
  </si>
  <si>
    <t xml:space="preserve">Charges exceptionnelles sur exercices antérieurs</t>
  </si>
  <si>
    <t xml:space="preserve">Valeurs comptables des éléments d'actif cédés</t>
  </si>
  <si>
    <t xml:space="preserve">Valeurs comptables éléts cédés : immo. incorpor.</t>
  </si>
  <si>
    <t xml:space="preserve">Valeurs comptables éléts cédés : immo. corporelles</t>
  </si>
  <si>
    <t xml:space="preserve">Valeurs comptables éléts cédés : immo. financières</t>
  </si>
  <si>
    <t xml:space="preserve">Valeurs comptables éléts cédés : autres éléments</t>
  </si>
  <si>
    <t xml:space="preserve">Autres charges exceptionnelles</t>
  </si>
  <si>
    <t xml:space="preserve">Malis s/ différences de règlement</t>
  </si>
  <si>
    <t xml:space="preserve">Dota. amorts. immo. incorporelles et corporelles</t>
  </si>
  <si>
    <t xml:space="preserve">Dota. amorts. charges d'exploitation à répartir</t>
  </si>
  <si>
    <t xml:space="preserve">Dota. provis. pour risques et charges exploitation</t>
  </si>
  <si>
    <t xml:space="preserve">Dota. provis. pour dépréc. immo. incorpo. et corpo</t>
  </si>
  <si>
    <t xml:space="preserve">Dota. provis. pour dépréc. des actifs circulants</t>
  </si>
  <si>
    <t xml:space="preserve">Dota. aux amorts. et provis. - Charges financières</t>
  </si>
  <si>
    <t xml:space="preserve">Dota. amorts. primes de remboursement obligations</t>
  </si>
  <si>
    <t xml:space="preserve">Dota. provis. pour risques et charges financiers</t>
  </si>
  <si>
    <t xml:space="preserve">Dota. provis. pour dépréc. des éléments financiers</t>
  </si>
  <si>
    <t xml:space="preserve">Autres dotations</t>
  </si>
  <si>
    <t xml:space="preserve">Dota. amorts. exceptionnels des immobilisations</t>
  </si>
  <si>
    <t xml:space="preserve">Dota. provis. réglementées (immobilisations)</t>
  </si>
  <si>
    <t xml:space="preserve">Dota. provis. réglementées (stocks)</t>
  </si>
  <si>
    <t xml:space="preserve">Dotations aux autres provisions réglementées</t>
  </si>
  <si>
    <t xml:space="preserve">Dota. aux provis. pour risques et charges excepti.</t>
  </si>
  <si>
    <t xml:space="preserve">Dota. provis. pour dépréciations exceptionnelles</t>
  </si>
  <si>
    <t xml:space="preserve">Impôts sur les bénéfices</t>
  </si>
  <si>
    <t xml:space="preserve">Imposition forfaitaire annuelle des sociétés</t>
  </si>
  <si>
    <t xml:space="preserve">Contribution de 10 %</t>
  </si>
  <si>
    <t xml:space="preserve">Produits - Reports en arrière des déficits</t>
  </si>
  <si>
    <t xml:space="preserve">Centralisateur des comptes Charges en clôture</t>
  </si>
  <si>
    <t xml:space="preserve">Ventes de produits finis TVA 1</t>
  </si>
  <si>
    <t xml:space="preserve">Ventes de produits finis TVA 2</t>
  </si>
  <si>
    <t xml:space="preserve">Ventes de produits finis TVA 3</t>
  </si>
  <si>
    <t xml:space="preserve">Ventes de produits finis TVA 4</t>
  </si>
  <si>
    <t xml:space="preserve">Ventes de produits finis exonérées</t>
  </si>
  <si>
    <t xml:space="preserve">Ventes de produits finis UE</t>
  </si>
  <si>
    <t xml:space="preserve">Ventes de produits intermédiaires</t>
  </si>
  <si>
    <t xml:space="preserve">Ventes de produits résiduels</t>
  </si>
  <si>
    <t xml:space="preserve">Travaux TVA 1</t>
  </si>
  <si>
    <t xml:space="preserve">Travaux TVA 2</t>
  </si>
  <si>
    <t xml:space="preserve">Travaux TVA 3</t>
  </si>
  <si>
    <t xml:space="preserve">Travaux TVA 4</t>
  </si>
  <si>
    <t xml:space="preserve">Travaux exonérés</t>
  </si>
  <si>
    <t xml:space="preserve">Travaux UE</t>
  </si>
  <si>
    <t xml:space="preserve">Etudes TVA 1</t>
  </si>
  <si>
    <t xml:space="preserve">Etudes TVA 2</t>
  </si>
  <si>
    <t xml:space="preserve">Etudes TVA 3</t>
  </si>
  <si>
    <t xml:space="preserve">Etudes TVA 4</t>
  </si>
  <si>
    <t xml:space="preserve">Etudes exonérées</t>
  </si>
  <si>
    <t xml:space="preserve">Etudes UE</t>
  </si>
  <si>
    <t xml:space="preserve">Prestations de services TVA 1</t>
  </si>
  <si>
    <t xml:space="preserve">Prestations de services TVA 2</t>
  </si>
  <si>
    <t xml:space="preserve">Prestations de services TVA 3</t>
  </si>
  <si>
    <t xml:space="preserve">Prestations de services TVA 4</t>
  </si>
  <si>
    <t xml:space="preserve">Prestations de services exonérées</t>
  </si>
  <si>
    <t xml:space="preserve">Prestations de services UE</t>
  </si>
  <si>
    <t xml:space="preserve">Ventes de marchandises TVA 1</t>
  </si>
  <si>
    <t xml:space="preserve">Ventes de marchandises TVA 2</t>
  </si>
  <si>
    <t xml:space="preserve">Ventes de marchandises TVA 3</t>
  </si>
  <si>
    <t xml:space="preserve">Ventes de marchandises TVA 4</t>
  </si>
  <si>
    <t xml:space="preserve">Ventes de marchandises exonérées</t>
  </si>
  <si>
    <t xml:space="preserve">Ventes de marchandises UE</t>
  </si>
  <si>
    <t xml:space="preserve">Produits des activités annexes TVA 1</t>
  </si>
  <si>
    <t xml:space="preserve">Produits des activités annexes TVA 2</t>
  </si>
  <si>
    <t xml:space="preserve">Produits des activités annexes TVA 3</t>
  </si>
  <si>
    <t xml:space="preserve">Produits des activités annexes TVA 4</t>
  </si>
  <si>
    <t xml:space="preserve">Produits des activités annexes exonérés</t>
  </si>
  <si>
    <t xml:space="preserve">Produits des activités annexes UE</t>
  </si>
  <si>
    <t xml:space="preserve">Locations diverses</t>
  </si>
  <si>
    <t xml:space="preserve">Ports frais accessoires facturés TVA 1</t>
  </si>
  <si>
    <t xml:space="preserve">Ports frais accessoires facturés exonérés</t>
  </si>
  <si>
    <t xml:space="preserve">Bonis sur reprises d'emballages consignés</t>
  </si>
  <si>
    <t xml:space="preserve">Autres produits d'activités annexes</t>
  </si>
  <si>
    <t xml:space="preserve">Rabais, remises et ristournes accordés TVA 1</t>
  </si>
  <si>
    <t xml:space="preserve">Rabais, remises et ristournes accordés TVA 2</t>
  </si>
  <si>
    <t xml:space="preserve">Rabais, remises et ristournes accordés TVA 3</t>
  </si>
  <si>
    <t xml:space="preserve">Rabais, remises et ristournes accordés TVA 4</t>
  </si>
  <si>
    <t xml:space="preserve">Rabais, remises et ristournes accordés exonérés</t>
  </si>
  <si>
    <t xml:space="preserve">Rabais, remises et ristournes accordés UE</t>
  </si>
  <si>
    <t xml:space="preserve">Variation stocks (en-cours de production,produits)</t>
  </si>
  <si>
    <t xml:space="preserve">Variation des en-cours de production de biens</t>
  </si>
  <si>
    <t xml:space="preserve">Variation des en-cours de production de services</t>
  </si>
  <si>
    <t xml:space="preserve">Variation des stocks de produits</t>
  </si>
  <si>
    <t xml:space="preserve">Production immobilisée</t>
  </si>
  <si>
    <t xml:space="preserve">Produits nets partiels s/opérations en cours</t>
  </si>
  <si>
    <t xml:space="preserve">Produits nets partiels s/opérations terminées</t>
  </si>
  <si>
    <t xml:space="preserve">Subventions d'exploitation</t>
  </si>
  <si>
    <t xml:space="preserve">Redevances pour concessions, brevets, licences...</t>
  </si>
  <si>
    <t xml:space="preserve">Revenus immeubles non affectés aux activités prof.</t>
  </si>
  <si>
    <t xml:space="preserve">Jetons de présence et rémunération administrateurs</t>
  </si>
  <si>
    <t xml:space="preserve">Ristournes perçues des coopératives</t>
  </si>
  <si>
    <t xml:space="preserve">Produits divers de gestion courante</t>
  </si>
  <si>
    <t xml:space="preserve">Produits de participations</t>
  </si>
  <si>
    <t xml:space="preserve">Revenus des titres de participation</t>
  </si>
  <si>
    <t xml:space="preserve">Revenus sur autres formes de participation</t>
  </si>
  <si>
    <t xml:space="preserve">Revenus des créances rattachées à participations</t>
  </si>
  <si>
    <t xml:space="preserve">Produits des autres immobilisations financières</t>
  </si>
  <si>
    <t xml:space="preserve">Revenus des titres immobilisés</t>
  </si>
  <si>
    <t xml:space="preserve">Revenus des prêts</t>
  </si>
  <si>
    <t xml:space="preserve">Revenus des créances immobilisées</t>
  </si>
  <si>
    <t xml:space="preserve">Revenus des autres créances</t>
  </si>
  <si>
    <t xml:space="preserve">Revenus des valeurs mobilières de placement</t>
  </si>
  <si>
    <t xml:space="preserve">Escomptes obtenus</t>
  </si>
  <si>
    <t xml:space="preserve">Gains de change</t>
  </si>
  <si>
    <t xml:space="preserve">Produits nets sur cessions de valeurs mobilières</t>
  </si>
  <si>
    <t xml:space="preserve">Autres produits financiers</t>
  </si>
  <si>
    <t xml:space="preserve">Produits exceptionnels sur opérations de gestion</t>
  </si>
  <si>
    <t xml:space="preserve">Dédits et pénalités perçus s/achats et s/ventes</t>
  </si>
  <si>
    <t xml:space="preserve">Libéralités perçues</t>
  </si>
  <si>
    <t xml:space="preserve">Rentrées sur créances amorties</t>
  </si>
  <si>
    <t xml:space="preserve">Rentrées sur créances amorties à 20.6 %</t>
  </si>
  <si>
    <t xml:space="preserve">Subventions d'équilibre</t>
  </si>
  <si>
    <t xml:space="preserve">Dégrèvements d'impôts (autres qu'impôts s/bénéf.)</t>
  </si>
  <si>
    <t xml:space="preserve">Autres produits exceptionnels s/opéra. de gestion</t>
  </si>
  <si>
    <t xml:space="preserve">Produits exceptionnels sur exercices antérieurs</t>
  </si>
  <si>
    <t xml:space="preserve">Produits des cessions d'éléments d'actif</t>
  </si>
  <si>
    <t xml:space="preserve">Produits des cessions : immo. incorporelles</t>
  </si>
  <si>
    <t xml:space="preserve">Produits des cessions : immo. corporelles</t>
  </si>
  <si>
    <t xml:space="preserve">Produits des cessions : immo. financières</t>
  </si>
  <si>
    <t xml:space="preserve">Produits des cessions : autres éléments d'actif</t>
  </si>
  <si>
    <t xml:space="preserve">Quote-part des subventions d'investissement</t>
  </si>
  <si>
    <t xml:space="preserve">Autres produits exceptionnels</t>
  </si>
  <si>
    <t xml:space="preserve">Bonis s/ différences de règlement</t>
  </si>
  <si>
    <t xml:space="preserve">Produit exceptionel Abandon Compte Thomas Milottti</t>
  </si>
  <si>
    <t xml:space="preserve">Reprises s/amortis. et provisions (exploitation)</t>
  </si>
  <si>
    <t xml:space="preserve">Reprises s/amort. immo. incorpo. et corporelles</t>
  </si>
  <si>
    <t xml:space="preserve">Reprises s/provis. pour risques et charges exploi.</t>
  </si>
  <si>
    <t xml:space="preserve">Reprises s/provis. dépré. immo. incorpo. et corpor</t>
  </si>
  <si>
    <t xml:space="preserve">Reprises s/provis. pour dépréci. actifs circulants</t>
  </si>
  <si>
    <t xml:space="preserve">Reprises sur provisions (produits financiers)</t>
  </si>
  <si>
    <t xml:space="preserve">Reprises s/provi. risques et charges financiers</t>
  </si>
  <si>
    <t xml:space="preserve">Reprises s/provi. dépréciation éléments financiers</t>
  </si>
  <si>
    <t xml:space="preserve">Reprises sur provisions (produits exceptionnels)</t>
  </si>
  <si>
    <t xml:space="preserve">Reprises sur provisions réglementées (immo.)</t>
  </si>
  <si>
    <t xml:space="preserve">Reprises sur provisions réglementées (stocks)</t>
  </si>
  <si>
    <t xml:space="preserve">Reprises sur autres provisions réglementées</t>
  </si>
  <si>
    <t xml:space="preserve">Reprises s/provis. pour risques et charges except.</t>
  </si>
  <si>
    <t xml:space="preserve">Reprises s/provis. pour dépréciations exception.</t>
  </si>
  <si>
    <t xml:space="preserve">Transferts de charges d'exploitation</t>
  </si>
  <si>
    <t xml:space="preserve">Transferts de charges financières</t>
  </si>
  <si>
    <t xml:space="preserve">Transferts de charges exceptionnelles</t>
  </si>
  <si>
    <t xml:space="preserve">Centralisateur des comptes Produits en clôture</t>
  </si>
  <si>
    <t xml:space="preserve">ABON DEMAT ET PAPIER</t>
  </si>
  <si>
    <t xml:space="preserve">Cartouche Imprimante HP 950XL BK</t>
  </si>
  <si>
    <t xml:space="preserve">Pack Cartouche Imprimante 950XL+951XL+CMY Switch</t>
  </si>
  <si>
    <t xml:space="preserve">Papier blanc 80gr</t>
  </si>
  <si>
    <t xml:space="preserve">ABONNEMENT CYBERPLUS</t>
  </si>
  <si>
    <r>
      <rPr>
        <sz val="10"/>
        <color rgb="FF666666"/>
        <rFont val="Arial"/>
        <family val="2"/>
      </rPr>
      <t xml:space="preserve">AGIOS 1</t>
    </r>
    <r>
      <rPr>
        <vertAlign val="superscript"/>
        <sz val="10"/>
        <color rgb="FF666666"/>
        <rFont val="Arial"/>
        <family val="2"/>
      </rPr>
      <t xml:space="preserve">er</t>
    </r>
    <r>
      <rPr>
        <sz val="10"/>
        <color rgb="FF666666"/>
        <rFont val="Arial"/>
        <family val="2"/>
      </rPr>
      <t xml:space="preserve"> trimestre</t>
    </r>
  </si>
  <si>
    <t xml:space="preserve">AGIOS 2eme trimestre</t>
  </si>
  <si>
    <t xml:space="preserve">AGIOS 3eme trimestre</t>
  </si>
  <si>
    <t xml:space="preserve">AGIOS 4eme trimestre</t>
  </si>
  <si>
    <r>
      <rPr>
        <sz val="10"/>
        <color rgb="FF666666"/>
        <rFont val="Arial"/>
        <family val="2"/>
      </rPr>
      <t xml:space="preserve">Frais forfaitaire 1</t>
    </r>
    <r>
      <rPr>
        <vertAlign val="superscript"/>
        <sz val="10"/>
        <color rgb="FF666666"/>
        <rFont val="Arial"/>
        <family val="2"/>
      </rPr>
      <t xml:space="preserve">er</t>
    </r>
    <r>
      <rPr>
        <sz val="10"/>
        <color rgb="FF666666"/>
        <rFont val="Arial"/>
        <family val="2"/>
      </rPr>
      <t xml:space="preserve"> trimstre</t>
    </r>
  </si>
  <si>
    <t xml:space="preserve">Frais forfaitaire 4ème trimstre</t>
  </si>
  <si>
    <t xml:space="preserve">Commission de compte 1er trimstre</t>
  </si>
  <si>
    <t xml:space="preserve">Commission de compte 4ème trimstre</t>
  </si>
  <si>
    <t xml:space="preserve">Réduction de capital</t>
  </si>
  <si>
    <t xml:space="preserve">CHEQUE</t>
  </si>
  <si>
    <t xml:space="preserve">enregistrement aux impots réduction du capital</t>
  </si>
  <si>
    <t xml:space="preserve">Annonce légal journal : réduction de capital – parution l’Auvergat de Paris</t>
  </si>
  <si>
    <t xml:space="preserve">Dépôt d’actes modificatifs de société : certificat de dépôt – Droits de Greffe</t>
  </si>
  <si>
    <t xml:space="preserve">Dépôt d’actes modificatifs de société : certificat de dépôt – INPI</t>
  </si>
  <si>
    <t xml:space="preserve">total</t>
  </si>
  <si>
    <t xml:space="preserve">Banque</t>
  </si>
  <si>
    <t xml:space="preserve">Frais de notification de régularisation : acte de Greffe</t>
  </si>
  <si>
    <t xml:space="preserve">Télédéclaration en ligne - Société Upra-Data - Liasse
fiscale 2017-2018 (régime réel simplifié)</t>
  </si>
  <si>
    <t xml:space="preserve">UPS</t>
  </si>
  <si>
    <t xml:space="preserve">Module Exports Normés opérationnels incluant l'archivage DGFIP</t>
  </si>
  <si>
    <t xml:space="preserve">Compte courant associe : Thomas Milotti</t>
  </si>
  <si>
    <t xml:space="preserve">Total </t>
  </si>
  <si>
    <t xml:space="preserve">31/012018</t>
  </si>
  <si>
    <t xml:space="preserve">sur bilan</t>
  </si>
  <si>
    <t xml:space="preserve">sur extrait</t>
  </si>
  <si>
    <t xml:space="preserve">31/012019</t>
  </si>
  <si>
    <t xml:space="preserve">Total Dépensé</t>
  </si>
  <si>
    <t xml:space="preserve">Diff</t>
  </si>
  <si>
    <t xml:space="preserve">ORDRE</t>
  </si>
  <si>
    <t xml:space="preserve">INFORMATION</t>
  </si>
  <si>
    <t xml:space="preserve">OBLIGATOIRE</t>
  </si>
  <si>
    <t xml:space="preserve">NOM DU CHAMP</t>
  </si>
  <si>
    <t xml:space="preserve">FORMAT</t>
  </si>
  <si>
    <t xml:space="preserve">Code journal de l’écriture comptable</t>
  </si>
  <si>
    <t xml:space="preserve">Oui</t>
  </si>
  <si>
    <t xml:space="preserve">JournalCode</t>
  </si>
  <si>
    <t xml:space="preserve">Alphanumérique</t>
  </si>
  <si>
    <t xml:space="preserve">Libellé journal de l’écriture comptable</t>
  </si>
  <si>
    <t xml:space="preserve">JournalLib</t>
  </si>
  <si>
    <t xml:space="preserve">Numéro sur une séquence continue de l’écriture comptable</t>
  </si>
  <si>
    <t xml:space="preserve">EcritureNum</t>
  </si>
  <si>
    <t xml:space="preserve">Date de comptabilisation de l’écriture comptable</t>
  </si>
  <si>
    <t xml:space="preserve">EcritureDate</t>
  </si>
  <si>
    <t xml:space="preserve">Numéro de compte (3 premiers caractères devant correspondre au PCG)</t>
  </si>
  <si>
    <t xml:space="preserve">CompteNum</t>
  </si>
  <si>
    <t xml:space="preserve">Libellé de compte (conformément à la nomenclature du PCG)</t>
  </si>
  <si>
    <t xml:space="preserve">CompteLib</t>
  </si>
  <si>
    <t xml:space="preserve">Numéro de compte auxiliaire</t>
  </si>
  <si>
    <t xml:space="preserve">Non</t>
  </si>
  <si>
    <t xml:space="preserve">CompAuxNum</t>
  </si>
  <si>
    <t xml:space="preserve">Libellé du compte auxiliaire</t>
  </si>
  <si>
    <t xml:space="preserve">CompAuxLib</t>
  </si>
  <si>
    <t xml:space="preserve">Référence de la pièce justificative</t>
  </si>
  <si>
    <t xml:space="preserve">PieceRef</t>
  </si>
  <si>
    <t xml:space="preserve">Date de la pièce justificative</t>
  </si>
  <si>
    <t xml:space="preserve">PieceDate</t>
  </si>
  <si>
    <t xml:space="preserve">Libellé de l’écriture comptable</t>
  </si>
  <si>
    <t xml:space="preserve">EcritureLib</t>
  </si>
  <si>
    <t xml:space="preserve">Montant au débit</t>
  </si>
  <si>
    <t xml:space="preserve">Debit</t>
  </si>
  <si>
    <t xml:space="preserve">Numérique</t>
  </si>
  <si>
    <t xml:space="preserve">Montant au crédit</t>
  </si>
  <si>
    <t xml:space="preserve">Credit</t>
  </si>
  <si>
    <t xml:space="preserve">Lettrage de l’écriture comptable</t>
  </si>
  <si>
    <t xml:space="preserve">EcritureLet</t>
  </si>
  <si>
    <t xml:space="preserve">Date de lettrage</t>
  </si>
  <si>
    <t xml:space="preserve">DateLet</t>
  </si>
  <si>
    <t xml:space="preserve">Date de validation de l’écriture comptable</t>
  </si>
  <si>
    <t xml:space="preserve">ValidDate</t>
  </si>
  <si>
    <t xml:space="preserve">Montant en devise</t>
  </si>
  <si>
    <t xml:space="preserve">Montantdevise</t>
  </si>
  <si>
    <t xml:space="preserve">Identifiant de la devise</t>
  </si>
  <si>
    <t xml:space="preserve">Idevise</t>
  </si>
  <si>
    <t xml:space="preserve">DateRglt</t>
  </si>
  <si>
    <t xml:space="preserve">ModeRglt</t>
  </si>
  <si>
    <t xml:space="preserve">NatOp</t>
  </si>
  <si>
    <t xml:space="preserve">IdClient</t>
  </si>
  <si>
    <t xml:space="preserve">IdOrigine</t>
  </si>
  <si>
    <t xml:space="preserve">01122017-1</t>
  </si>
  <si>
    <t xml:space="preserve">Loyer 4eme trimesetre decembre</t>
  </si>
  <si>
    <t xml:space="preserve">D</t>
  </si>
  <si>
    <t xml:space="preserve">IMPORT</t>
  </si>
  <si>
    <t xml:space="preserve">Reglement Loyer 4eme trimestre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</si>
</sst>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sz val="10"/>
      <color rgb="FF666666"/>
      <name val="Arial"/>
      <family val="2"/>
    </font>
    <font>
      <b val="true"/>
      <sz val="10"/>
      <color rgb="FF666666"/>
      <name val="Arial"/>
      <family val="2"/>
    </font>
    <font>
      <sz val="10"/>
      <color rgb="FF1C1C1C"/>
      <name val="Arial"/>
      <family val="2"/>
    </font>
    <font>
      <sz val="10"/>
      <color rgb="FFFFFFFF"/>
      <name val="Arial"/>
      <family val="2"/>
    </font>
    <font>
      <sz val="10"/>
      <color rgb="FF333333"/>
      <name val="Arial"/>
      <family val="2"/>
    </font>
    <font>
      <vertAlign val="superscript"/>
      <sz val="10"/>
      <color rgb="FF666666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CFFCC"/>
        <bgColor rgb="FFE0EFD4"/>
      </patternFill>
    </fill>
    <fill>
      <patternFill patternType="solid">
        <fgColor rgb="FFFFCCCC"/>
        <bgColor rgb="FFFCD4D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1C1C1C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ED1ED"/>
      </patternFill>
    </fill>
    <fill>
      <patternFill patternType="solid">
        <fgColor rgb="FFF3E5E4"/>
        <bgColor rgb="FFEEEEEE"/>
      </patternFill>
    </fill>
    <fill>
      <patternFill patternType="solid">
        <fgColor rgb="FFFCD4D1"/>
        <bgColor rgb="FFFFCCCC"/>
      </patternFill>
    </fill>
    <fill>
      <patternFill patternType="solid">
        <fgColor rgb="FFE0EFD4"/>
        <bgColor rgb="FFEEEEEE"/>
      </patternFill>
    </fill>
    <fill>
      <patternFill patternType="solid">
        <fgColor rgb="FFBCE4E5"/>
        <bgColor rgb="FFBEE3D3"/>
      </patternFill>
    </fill>
    <fill>
      <patternFill patternType="solid">
        <fgColor rgb="FFEEEEEE"/>
        <bgColor rgb="FFF3E5E4"/>
      </patternFill>
    </fill>
    <fill>
      <patternFill patternType="solid">
        <fgColor rgb="FF009353"/>
        <bgColor rgb="FF008080"/>
      </patternFill>
    </fill>
    <fill>
      <patternFill patternType="solid">
        <fgColor rgb="FF87D1D1"/>
        <bgColor rgb="FFADC5E7"/>
      </patternFill>
    </fill>
    <fill>
      <patternFill patternType="solid">
        <fgColor rgb="FFBEE3D3"/>
        <bgColor rgb="FFBCE4E5"/>
      </patternFill>
    </fill>
    <fill>
      <patternFill patternType="solid">
        <fgColor rgb="FFADC5E7"/>
        <bgColor rgb="FFCED1ED"/>
      </patternFill>
    </fill>
    <fill>
      <patternFill patternType="solid">
        <fgColor rgb="FFF7A19A"/>
        <bgColor rgb="FFFF8080"/>
      </patternFill>
    </fill>
    <fill>
      <patternFill patternType="solid">
        <fgColor rgb="FFFFFBCC"/>
        <bgColor rgb="FFFFFFCC"/>
      </patternFill>
    </fill>
    <fill>
      <patternFill patternType="solid">
        <fgColor rgb="FFCED1ED"/>
        <bgColor rgb="FFDDDDD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2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5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7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6" fillId="12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6" fillId="12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0" fillId="13" borderId="0" xfId="0" applyFont="false" applyBorder="false" applyAlignment="true" applyProtection="false">
      <alignment horizontal="left" vertical="top" textRotation="0" wrapText="false" indent="1" shrinkToFit="false"/>
      <protection locked="true" hidden="false"/>
    </xf>
    <xf numFmtId="164" fontId="17" fillId="14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7" fillId="1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3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5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3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15" borderId="4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0" fillId="15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true" indent="1" shrinkToFit="false"/>
      <protection locked="true" hidden="false"/>
    </xf>
    <xf numFmtId="164" fontId="0" fillId="15" borderId="6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5" borderId="8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5" borderId="8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15" borderId="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0" fillId="12" borderId="0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2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3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12" borderId="4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2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6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12" borderId="8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2" borderId="8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12" borderId="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5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7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8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19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2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9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1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1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1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11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1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5" borderId="1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1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5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3E5E4"/>
      <rgbColor rgb="FFFF00FF"/>
      <rgbColor rgb="FF00FFFF"/>
      <rgbColor rgb="FF800000"/>
      <rgbColor rgb="FF006600"/>
      <rgbColor rgb="FF000080"/>
      <rgbColor rgb="FF996600"/>
      <rgbColor rgb="FF800080"/>
      <rgbColor rgb="FF009353"/>
      <rgbColor rgb="FFBEE3D3"/>
      <rgbColor rgb="FF808080"/>
      <rgbColor rgb="FFBCE4E5"/>
      <rgbColor rgb="FF993366"/>
      <rgbColor rgb="FFFFFFCC"/>
      <rgbColor rgb="FFE0EFD4"/>
      <rgbColor rgb="FF660066"/>
      <rgbColor rgb="FFFF8080"/>
      <rgbColor rgb="FF0066CC"/>
      <rgbColor rgb="FFCED1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BCC"/>
      <rgbColor rgb="FFADC5E7"/>
      <rgbColor rgb="FFF7A19A"/>
      <rgbColor rgb="FFDDDDDD"/>
      <rgbColor rgb="FFFFCCCC"/>
      <rgbColor rgb="FF3366FF"/>
      <rgbColor rgb="FF87D1D1"/>
      <rgbColor rgb="FF99CC00"/>
      <rgbColor rgb="FFFCD4D1"/>
      <rgbColor rgb="FFFF9900"/>
      <rgbColor rgb="FFFF6600"/>
      <rgbColor rgb="FF666666"/>
      <rgbColor rgb="FF969696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2" width="92.72"/>
    <col collapsed="false" customWidth="true" hidden="false" outlineLevel="0" max="3" min="3" style="0" width="13.15"/>
    <col collapsed="false" customWidth="true" hidden="false" outlineLevel="0" max="4" min="4" style="0" width="11.98"/>
    <col collapsed="false" customWidth="true" hidden="false" outlineLevel="0" max="5" min="5" style="0" width="8.19"/>
    <col collapsed="false" customWidth="true" hidden="false" outlineLevel="0" max="6" min="6" style="0" width="12.29"/>
    <col collapsed="false" customWidth="true" hidden="false" outlineLevel="0" max="7" min="7" style="0" width="8.04"/>
    <col collapsed="false" customWidth="true" hidden="false" outlineLevel="0" max="8" min="8" style="0" width="8.33"/>
    <col collapsed="false" customWidth="true" hidden="false" outlineLevel="0" max="9" min="9" style="0" width="5.85"/>
    <col collapsed="false" customWidth="true" hidden="false" outlineLevel="0" max="10" min="10" style="0" width="24.82"/>
    <col collapsed="false" customWidth="false" hidden="false" outlineLevel="0" max="1025" min="11" style="0" width="11.52"/>
  </cols>
  <sheetData>
    <row r="1" customFormat="false" ht="13.3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3" hidden="false" customHeight="true" outlineLevel="0" collapsed="false">
      <c r="A2" s="1" t="n">
        <v>1</v>
      </c>
      <c r="B2" s="5" t="s">
        <v>10</v>
      </c>
      <c r="C2" s="6" t="n">
        <v>1.2</v>
      </c>
      <c r="D2" s="6" t="n">
        <f aca="false">C2/1.2</f>
        <v>1</v>
      </c>
      <c r="E2" s="6" t="n">
        <f aca="false">0.2*D2</f>
        <v>0.2</v>
      </c>
      <c r="F2" s="6" t="n">
        <v>20180206</v>
      </c>
      <c r="G2" s="7"/>
      <c r="H2" s="7"/>
      <c r="I2" s="7"/>
      <c r="J2" s="8"/>
    </row>
    <row r="3" customFormat="false" ht="13.3" hidden="false" customHeight="true" outlineLevel="0" collapsed="false">
      <c r="A3" s="1" t="n">
        <v>2</v>
      </c>
      <c r="B3" s="5" t="s">
        <v>10</v>
      </c>
      <c r="C3" s="6" t="n">
        <v>1.2</v>
      </c>
      <c r="D3" s="6" t="n">
        <f aca="false">C3/1.2</f>
        <v>1</v>
      </c>
      <c r="E3" s="6" t="n">
        <f aca="false">0.2*D3</f>
        <v>0.2</v>
      </c>
      <c r="F3" s="6" t="n">
        <v>20180306</v>
      </c>
      <c r="G3" s="7"/>
      <c r="H3" s="7"/>
      <c r="I3" s="7"/>
      <c r="J3" s="8"/>
    </row>
    <row r="4" customFormat="false" ht="13.3" hidden="false" customHeight="true" outlineLevel="0" collapsed="false">
      <c r="A4" s="1" t="n">
        <v>3</v>
      </c>
      <c r="B4" s="5" t="s">
        <v>10</v>
      </c>
      <c r="C4" s="6" t="n">
        <v>1.2</v>
      </c>
      <c r="D4" s="6" t="n">
        <f aca="false">C4/1.2</f>
        <v>1</v>
      </c>
      <c r="E4" s="6" t="n">
        <f aca="false">0.2*D4</f>
        <v>0.2</v>
      </c>
      <c r="F4" s="6" t="n">
        <v>20180331</v>
      </c>
      <c r="G4" s="7"/>
      <c r="H4" s="7"/>
      <c r="I4" s="7"/>
      <c r="J4" s="8"/>
    </row>
    <row r="5" customFormat="false" ht="13.3" hidden="false" customHeight="true" outlineLevel="0" collapsed="false">
      <c r="A5" s="1" t="n">
        <v>4</v>
      </c>
      <c r="B5" s="5" t="s">
        <v>10</v>
      </c>
      <c r="C5" s="6" t="n">
        <v>1.2</v>
      </c>
      <c r="D5" s="6" t="n">
        <f aca="false">C5/1.2</f>
        <v>1</v>
      </c>
      <c r="E5" s="6" t="n">
        <f aca="false">0.2*D5</f>
        <v>0.2</v>
      </c>
      <c r="F5" s="6" t="n">
        <v>20180504</v>
      </c>
      <c r="G5" s="7"/>
      <c r="H5" s="7"/>
      <c r="I5" s="7"/>
      <c r="J5" s="8"/>
    </row>
    <row r="6" customFormat="false" ht="13.3" hidden="false" customHeight="true" outlineLevel="0" collapsed="false">
      <c r="A6" s="1" t="n">
        <v>5</v>
      </c>
      <c r="B6" s="5" t="s">
        <v>10</v>
      </c>
      <c r="C6" s="6" t="n">
        <v>1.2</v>
      </c>
      <c r="D6" s="6" t="n">
        <f aca="false">C6/1.2</f>
        <v>1</v>
      </c>
      <c r="E6" s="6" t="n">
        <f aca="false">0.2*D6</f>
        <v>0.2</v>
      </c>
      <c r="F6" s="6" t="n">
        <v>20180601</v>
      </c>
      <c r="G6" s="7"/>
      <c r="H6" s="7"/>
      <c r="I6" s="7"/>
      <c r="J6" s="8"/>
    </row>
    <row r="7" customFormat="false" ht="13.3" hidden="false" customHeight="true" outlineLevel="0" collapsed="false">
      <c r="A7" s="1" t="n">
        <v>6</v>
      </c>
      <c r="B7" s="5" t="s">
        <v>10</v>
      </c>
      <c r="C7" s="6" t="n">
        <v>1.2</v>
      </c>
      <c r="D7" s="6" t="n">
        <f aca="false">C7/1.2</f>
        <v>1</v>
      </c>
      <c r="E7" s="6" t="n">
        <f aca="false">0.2*D7</f>
        <v>0.2</v>
      </c>
      <c r="F7" s="6" t="n">
        <v>20180630</v>
      </c>
      <c r="G7" s="7"/>
      <c r="H7" s="7"/>
      <c r="I7" s="7"/>
      <c r="J7" s="8"/>
    </row>
    <row r="8" customFormat="false" ht="13.3" hidden="false" customHeight="true" outlineLevel="0" collapsed="false">
      <c r="A8" s="1" t="n">
        <v>7</v>
      </c>
      <c r="B8" s="5" t="s">
        <v>10</v>
      </c>
      <c r="C8" s="6" t="n">
        <v>1.2</v>
      </c>
      <c r="D8" s="6" t="n">
        <f aca="false">C8/1.2</f>
        <v>1</v>
      </c>
      <c r="E8" s="6" t="n">
        <f aca="false">0.2*D8</f>
        <v>0.2</v>
      </c>
      <c r="F8" s="6" t="n">
        <v>20180801</v>
      </c>
      <c r="G8" s="7"/>
      <c r="H8" s="7"/>
      <c r="I8" s="7"/>
      <c r="J8" s="8"/>
    </row>
    <row r="9" customFormat="false" ht="13.3" hidden="false" customHeight="true" outlineLevel="0" collapsed="false">
      <c r="A9" s="1" t="n">
        <v>8</v>
      </c>
      <c r="B9" s="5" t="s">
        <v>10</v>
      </c>
      <c r="C9" s="6" t="n">
        <v>1.2</v>
      </c>
      <c r="D9" s="6" t="n">
        <f aca="false">C9/1.2</f>
        <v>1</v>
      </c>
      <c r="E9" s="6" t="n">
        <f aca="false">0.2*D9</f>
        <v>0.2</v>
      </c>
      <c r="F9" s="6" t="n">
        <v>20180901</v>
      </c>
      <c r="G9" s="7"/>
      <c r="H9" s="7"/>
      <c r="I9" s="7"/>
      <c r="J9" s="8"/>
    </row>
    <row r="10" customFormat="false" ht="13.3" hidden="false" customHeight="true" outlineLevel="0" collapsed="false">
      <c r="A10" s="1" t="n">
        <v>9</v>
      </c>
      <c r="B10" s="5" t="s">
        <v>10</v>
      </c>
      <c r="C10" s="6" t="n">
        <v>1.2</v>
      </c>
      <c r="D10" s="6" t="n">
        <f aca="false">C10/1.2</f>
        <v>1</v>
      </c>
      <c r="E10" s="6" t="n">
        <f aca="false">0.2*D10</f>
        <v>0.2</v>
      </c>
      <c r="F10" s="6" t="n">
        <v>20181001</v>
      </c>
      <c r="G10" s="7"/>
      <c r="H10" s="7"/>
      <c r="I10" s="7"/>
      <c r="J10" s="8"/>
    </row>
    <row r="11" customFormat="false" ht="13.3" hidden="false" customHeight="true" outlineLevel="0" collapsed="false">
      <c r="A11" s="1" t="n">
        <v>10</v>
      </c>
      <c r="B11" s="5" t="s">
        <v>10</v>
      </c>
      <c r="C11" s="6" t="n">
        <v>1.2</v>
      </c>
      <c r="D11" s="6" t="n">
        <f aca="false">C11/1.2</f>
        <v>1</v>
      </c>
      <c r="E11" s="6" t="n">
        <f aca="false">0.2*D11</f>
        <v>0.2</v>
      </c>
      <c r="F11" s="6" t="n">
        <v>20181101</v>
      </c>
      <c r="G11" s="7"/>
      <c r="H11" s="7"/>
      <c r="I11" s="7"/>
      <c r="J11" s="8"/>
    </row>
    <row r="12" customFormat="false" ht="13.3" hidden="false" customHeight="true" outlineLevel="0" collapsed="false">
      <c r="A12" s="1" t="n">
        <v>11</v>
      </c>
      <c r="B12" s="5" t="s">
        <v>10</v>
      </c>
      <c r="C12" s="6" t="n">
        <v>1.2</v>
      </c>
      <c r="D12" s="6" t="n">
        <f aca="false">C12/1.2</f>
        <v>1</v>
      </c>
      <c r="E12" s="6" t="n">
        <f aca="false">0.2*D12</f>
        <v>0.2</v>
      </c>
      <c r="F12" s="6" t="n">
        <v>20181201</v>
      </c>
      <c r="G12" s="7"/>
      <c r="H12" s="7"/>
      <c r="I12" s="7"/>
      <c r="J12" s="8"/>
    </row>
    <row r="13" customFormat="false" ht="13.3" hidden="false" customHeight="true" outlineLevel="0" collapsed="false">
      <c r="A13" s="1" t="n">
        <v>12</v>
      </c>
      <c r="B13" s="5" t="s">
        <v>10</v>
      </c>
      <c r="C13" s="6" t="n">
        <v>1.2</v>
      </c>
      <c r="D13" s="6" t="n">
        <f aca="false">C13/1.2</f>
        <v>1</v>
      </c>
      <c r="E13" s="6" t="n">
        <f aca="false">0.2*D13</f>
        <v>0.2</v>
      </c>
      <c r="F13" s="6" t="n">
        <v>20190101</v>
      </c>
      <c r="G13" s="7"/>
      <c r="H13" s="7"/>
      <c r="I13" s="7"/>
      <c r="J13" s="8"/>
    </row>
    <row r="14" customFormat="false" ht="13.3" hidden="false" customHeight="true" outlineLevel="0" collapsed="false">
      <c r="A14" s="1" t="n">
        <v>13</v>
      </c>
      <c r="B14" s="5" t="s">
        <v>11</v>
      </c>
      <c r="C14" s="6" t="n">
        <v>5</v>
      </c>
      <c r="D14" s="6" t="n">
        <f aca="false">ROUND(C14/1.2,2)</f>
        <v>4.17</v>
      </c>
      <c r="E14" s="6" t="n">
        <f aca="false">ROUND(0.2*D14,2)</f>
        <v>0.83</v>
      </c>
      <c r="F14" s="6" t="n">
        <v>20180203</v>
      </c>
      <c r="G14" s="7"/>
      <c r="H14" s="7"/>
      <c r="I14" s="7"/>
      <c r="J14" s="8"/>
    </row>
    <row r="15" customFormat="false" ht="13.3" hidden="false" customHeight="true" outlineLevel="0" collapsed="false">
      <c r="A15" s="1" t="n">
        <v>14</v>
      </c>
      <c r="B15" s="5" t="s">
        <v>11</v>
      </c>
      <c r="C15" s="6" t="n">
        <v>5</v>
      </c>
      <c r="D15" s="6" t="n">
        <f aca="false">ROUND(C15/1.2,2)</f>
        <v>4.17</v>
      </c>
      <c r="E15" s="6" t="n">
        <f aca="false">ROUND(0.2*D15,2)</f>
        <v>0.83</v>
      </c>
      <c r="F15" s="6" t="n">
        <v>20180303</v>
      </c>
      <c r="G15" s="7"/>
      <c r="H15" s="7"/>
      <c r="I15" s="7"/>
      <c r="J15" s="8"/>
    </row>
    <row r="16" customFormat="false" ht="13.3" hidden="false" customHeight="true" outlineLevel="0" collapsed="false">
      <c r="A16" s="1" t="n">
        <v>15</v>
      </c>
      <c r="B16" s="5" t="s">
        <v>11</v>
      </c>
      <c r="C16" s="6" t="n">
        <v>5</v>
      </c>
      <c r="D16" s="6" t="n">
        <f aca="false">ROUND(C16/1.2,2)</f>
        <v>4.17</v>
      </c>
      <c r="E16" s="6" t="n">
        <f aca="false">ROUND(0.2*D16,2)</f>
        <v>0.83</v>
      </c>
      <c r="F16" s="6" t="n">
        <v>20180403</v>
      </c>
      <c r="G16" s="7"/>
      <c r="H16" s="7"/>
      <c r="I16" s="7"/>
      <c r="J16" s="8"/>
    </row>
    <row r="17" customFormat="false" ht="13.3" hidden="false" customHeight="true" outlineLevel="0" collapsed="false">
      <c r="A17" s="1" t="n">
        <v>16</v>
      </c>
      <c r="B17" s="5" t="s">
        <v>11</v>
      </c>
      <c r="C17" s="6" t="n">
        <v>5</v>
      </c>
      <c r="D17" s="6" t="n">
        <f aca="false">ROUND(C17/1.2,2)</f>
        <v>4.17</v>
      </c>
      <c r="E17" s="6" t="n">
        <f aca="false">ROUND(0.2*D17,2)</f>
        <v>0.83</v>
      </c>
      <c r="F17" s="6" t="n">
        <v>20180501</v>
      </c>
      <c r="G17" s="7"/>
      <c r="H17" s="7"/>
      <c r="I17" s="7"/>
      <c r="J17" s="8"/>
    </row>
    <row r="18" customFormat="false" ht="13.3" hidden="false" customHeight="true" outlineLevel="0" collapsed="false">
      <c r="A18" s="1" t="n">
        <v>17</v>
      </c>
      <c r="B18" s="5" t="s">
        <v>11</v>
      </c>
      <c r="C18" s="6" t="n">
        <v>5</v>
      </c>
      <c r="D18" s="6" t="n">
        <f aca="false">ROUND(C18/1.2,2)</f>
        <v>4.17</v>
      </c>
      <c r="E18" s="6" t="n">
        <f aca="false">ROUND(0.2*D18,2)</f>
        <v>0.83</v>
      </c>
      <c r="F18" s="6" t="n">
        <v>20180605</v>
      </c>
      <c r="G18" s="7"/>
      <c r="H18" s="7"/>
      <c r="I18" s="7"/>
      <c r="J18" s="8"/>
    </row>
    <row r="19" customFormat="false" ht="13.3" hidden="false" customHeight="true" outlineLevel="0" collapsed="false">
      <c r="A19" s="1" t="n">
        <v>18</v>
      </c>
      <c r="B19" s="5" t="s">
        <v>11</v>
      </c>
      <c r="C19" s="6" t="n">
        <v>5</v>
      </c>
      <c r="D19" s="6" t="n">
        <f aca="false">ROUND(C19/1.2,2)</f>
        <v>4.17</v>
      </c>
      <c r="E19" s="6" t="n">
        <f aca="false">ROUND(0.2*D19,2)</f>
        <v>0.83</v>
      </c>
      <c r="F19" s="6" t="n">
        <v>20180704</v>
      </c>
      <c r="G19" s="7"/>
      <c r="H19" s="7"/>
      <c r="I19" s="7"/>
      <c r="J19" s="8"/>
    </row>
    <row r="20" customFormat="false" ht="13.3" hidden="false" customHeight="true" outlineLevel="0" collapsed="false">
      <c r="A20" s="1" t="n">
        <v>19</v>
      </c>
      <c r="B20" s="5" t="s">
        <v>11</v>
      </c>
      <c r="C20" s="6" t="n">
        <v>5</v>
      </c>
      <c r="D20" s="6" t="n">
        <f aca="false">ROUND(C20/1.2,2)</f>
        <v>4.17</v>
      </c>
      <c r="E20" s="6" t="n">
        <f aca="false">ROUND(0.2*D20,2)</f>
        <v>0.83</v>
      </c>
      <c r="F20" s="6" t="n">
        <v>20180804</v>
      </c>
      <c r="G20" s="7"/>
      <c r="H20" s="7"/>
      <c r="I20" s="7"/>
      <c r="J20" s="8"/>
    </row>
    <row r="21" customFormat="false" ht="13.3" hidden="false" customHeight="true" outlineLevel="0" collapsed="false">
      <c r="A21" s="1" t="n">
        <v>20</v>
      </c>
      <c r="B21" s="5" t="s">
        <v>11</v>
      </c>
      <c r="C21" s="6" t="n">
        <v>5</v>
      </c>
      <c r="D21" s="6" t="n">
        <f aca="false">ROUND(C21/1.2,2)</f>
        <v>4.17</v>
      </c>
      <c r="E21" s="6" t="n">
        <f aca="false">ROUND(0.2*D21,2)</f>
        <v>0.83</v>
      </c>
      <c r="F21" s="6" t="n">
        <v>20180904</v>
      </c>
      <c r="G21" s="7"/>
      <c r="H21" s="7"/>
      <c r="I21" s="7"/>
      <c r="J21" s="8"/>
    </row>
    <row r="22" customFormat="false" ht="13.3" hidden="false" customHeight="true" outlineLevel="0" collapsed="false">
      <c r="A22" s="1" t="n">
        <v>21</v>
      </c>
      <c r="B22" s="5" t="s">
        <v>11</v>
      </c>
      <c r="C22" s="6" t="n">
        <v>5</v>
      </c>
      <c r="D22" s="6" t="n">
        <f aca="false">ROUND(C22/1.2,2)</f>
        <v>4.17</v>
      </c>
      <c r="E22" s="6" t="n">
        <f aca="false">ROUND(0.2*D22,2)</f>
        <v>0.83</v>
      </c>
      <c r="F22" s="6" t="n">
        <v>20181003</v>
      </c>
      <c r="G22" s="7"/>
      <c r="H22" s="7"/>
      <c r="I22" s="7"/>
      <c r="J22" s="8"/>
    </row>
    <row r="23" customFormat="false" ht="13.3" hidden="false" customHeight="true" outlineLevel="0" collapsed="false">
      <c r="A23" s="1" t="n">
        <v>22</v>
      </c>
      <c r="B23" s="5" t="s">
        <v>11</v>
      </c>
      <c r="C23" s="6" t="n">
        <v>5</v>
      </c>
      <c r="D23" s="6" t="n">
        <f aca="false">ROUND(C23/1.2,2)</f>
        <v>4.17</v>
      </c>
      <c r="E23" s="6" t="n">
        <f aca="false">ROUND(0.2*D23,2)</f>
        <v>0.83</v>
      </c>
      <c r="F23" s="6" t="n">
        <v>20181106</v>
      </c>
      <c r="G23" s="7"/>
      <c r="H23" s="7"/>
      <c r="I23" s="7"/>
      <c r="J23" s="8"/>
    </row>
    <row r="24" customFormat="false" ht="13.3" hidden="false" customHeight="true" outlineLevel="0" collapsed="false">
      <c r="A24" s="1" t="n">
        <v>23</v>
      </c>
      <c r="B24" s="5" t="s">
        <v>11</v>
      </c>
      <c r="C24" s="6" t="n">
        <v>5</v>
      </c>
      <c r="D24" s="6" t="n">
        <f aca="false">ROUND(C24/1.2,2)</f>
        <v>4.17</v>
      </c>
      <c r="E24" s="6" t="n">
        <f aca="false">ROUND(0.2*D24,2)</f>
        <v>0.83</v>
      </c>
      <c r="F24" s="6" t="n">
        <v>20181204</v>
      </c>
      <c r="G24" s="7"/>
      <c r="H24" s="7"/>
      <c r="I24" s="7"/>
      <c r="J24" s="8"/>
    </row>
    <row r="25" customFormat="false" ht="13.3" hidden="false" customHeight="true" outlineLevel="0" collapsed="false">
      <c r="A25" s="1" t="n">
        <v>24</v>
      </c>
      <c r="B25" s="5" t="s">
        <v>11</v>
      </c>
      <c r="C25" s="6" t="n">
        <v>5</v>
      </c>
      <c r="D25" s="6" t="n">
        <f aca="false">ROUND(C25/1.2,2)</f>
        <v>4.17</v>
      </c>
      <c r="E25" s="6" t="n">
        <f aca="false">ROUND(0.2*D25,2)</f>
        <v>0.83</v>
      </c>
      <c r="F25" s="6" t="n">
        <v>20190104</v>
      </c>
      <c r="G25" s="7"/>
      <c r="H25" s="7"/>
      <c r="I25" s="7"/>
      <c r="J25" s="8"/>
    </row>
    <row r="26" customFormat="false" ht="13.3" hidden="false" customHeight="true" outlineLevel="0" collapsed="false">
      <c r="A26" s="1" t="n">
        <v>25</v>
      </c>
      <c r="B26" s="9" t="s">
        <v>12</v>
      </c>
      <c r="C26" s="10" t="n">
        <v>48</v>
      </c>
      <c r="D26" s="10" t="n">
        <f aca="false">ROUND(C26/1.2,2)</f>
        <v>40</v>
      </c>
      <c r="E26" s="10" t="n">
        <f aca="false">ROUND(0.2*D26,2)</f>
        <v>8</v>
      </c>
      <c r="F26" s="10" t="n">
        <v>20180331</v>
      </c>
      <c r="G26" s="7"/>
      <c r="H26" s="7"/>
      <c r="I26" s="7"/>
      <c r="J26" s="8"/>
    </row>
    <row r="27" customFormat="false" ht="13.3" hidden="false" customHeight="true" outlineLevel="0" collapsed="false">
      <c r="A27" s="1" t="n">
        <v>26</v>
      </c>
      <c r="B27" s="11" t="s">
        <v>13</v>
      </c>
      <c r="C27" s="12" t="n">
        <v>33.34</v>
      </c>
      <c r="D27" s="12" t="n">
        <f aca="false">ROUND(C27/1.2,2)</f>
        <v>27.78</v>
      </c>
      <c r="E27" s="12" t="n">
        <f aca="false">ROUND(0.2*D27,2)</f>
        <v>5.56</v>
      </c>
      <c r="F27" s="10" t="n">
        <v>20181231</v>
      </c>
      <c r="G27" s="7"/>
      <c r="H27" s="7"/>
      <c r="I27" s="7"/>
      <c r="J27" s="8"/>
    </row>
    <row r="28" customFormat="false" ht="13.3" hidden="false" customHeight="true" outlineLevel="0" collapsed="false">
      <c r="A28" s="1" t="n">
        <v>27</v>
      </c>
      <c r="B28" s="11" t="s">
        <v>14</v>
      </c>
      <c r="C28" s="12" t="n">
        <v>36.52</v>
      </c>
      <c r="D28" s="12" t="n">
        <f aca="false">ROUND(C28/1.2,2)</f>
        <v>30.43</v>
      </c>
      <c r="E28" s="12" t="n">
        <f aca="false">ROUND(0.2*D28,2)</f>
        <v>6.09</v>
      </c>
      <c r="F28" s="10" t="n">
        <v>20180930</v>
      </c>
      <c r="G28" s="7"/>
      <c r="H28" s="7"/>
      <c r="I28" s="7"/>
      <c r="J28" s="8"/>
    </row>
    <row r="29" customFormat="false" ht="13.3" hidden="false" customHeight="true" outlineLevel="0" collapsed="false">
      <c r="A29" s="1" t="n">
        <v>28</v>
      </c>
      <c r="B29" s="11" t="s">
        <v>15</v>
      </c>
      <c r="C29" s="10" t="n">
        <v>48</v>
      </c>
      <c r="D29" s="10" t="n">
        <f aca="false">ROUND(C29/1.2,2)</f>
        <v>40</v>
      </c>
      <c r="E29" s="10" t="n">
        <f aca="false">ROUND(0.2*D29,2)</f>
        <v>8</v>
      </c>
      <c r="F29" s="10" t="n">
        <v>20181231</v>
      </c>
      <c r="G29" s="7"/>
      <c r="H29" s="7"/>
      <c r="I29" s="7"/>
      <c r="J29" s="8"/>
    </row>
    <row r="30" customFormat="false" ht="13.3" hidden="false" customHeight="true" outlineLevel="0" collapsed="false">
      <c r="A30" s="1" t="n">
        <v>29</v>
      </c>
      <c r="B30" s="13" t="s">
        <v>16</v>
      </c>
      <c r="C30" s="12" t="n">
        <v>33</v>
      </c>
      <c r="D30" s="12" t="n">
        <f aca="false">ROUND(C30/1.2,2)</f>
        <v>27.5</v>
      </c>
      <c r="E30" s="12" t="n">
        <f aca="false">ROUND(0.2*D30,2)</f>
        <v>5.5</v>
      </c>
      <c r="F30" s="14" t="n">
        <v>20180410</v>
      </c>
      <c r="G30" s="7"/>
      <c r="H30" s="7"/>
      <c r="I30" s="7"/>
      <c r="J30" s="8"/>
    </row>
    <row r="31" customFormat="false" ht="13.3" hidden="false" customHeight="true" outlineLevel="0" collapsed="false">
      <c r="A31" s="1" t="n">
        <v>30</v>
      </c>
      <c r="B31" s="13" t="s">
        <v>17</v>
      </c>
      <c r="C31" s="12" t="n">
        <v>33</v>
      </c>
      <c r="D31" s="12" t="n">
        <f aca="false">ROUND(C31/1.2,2)</f>
        <v>27.5</v>
      </c>
      <c r="E31" s="12" t="n">
        <f aca="false">ROUND(0.2*D31,2)</f>
        <v>5.5</v>
      </c>
      <c r="F31" s="14" t="n">
        <v>20180710</v>
      </c>
      <c r="G31" s="7"/>
      <c r="H31" s="7"/>
      <c r="I31" s="7"/>
      <c r="J31" s="8"/>
    </row>
    <row r="32" customFormat="false" ht="13.3" hidden="false" customHeight="true" outlineLevel="0" collapsed="false">
      <c r="A32" s="1" t="n">
        <v>31</v>
      </c>
      <c r="B32" s="15" t="s">
        <v>18</v>
      </c>
      <c r="C32" s="12" t="n">
        <v>0.22</v>
      </c>
      <c r="D32" s="12" t="n">
        <f aca="false">ROUND(C32/1.2,2)</f>
        <v>0.18</v>
      </c>
      <c r="E32" s="12" t="n">
        <f aca="false">ROUND(0.2*D32,2)</f>
        <v>0.04</v>
      </c>
      <c r="F32" s="14" t="n">
        <v>20180410</v>
      </c>
      <c r="G32" s="7"/>
      <c r="H32" s="7"/>
      <c r="I32" s="7"/>
      <c r="J32" s="8"/>
    </row>
    <row r="33" customFormat="false" ht="13.3" hidden="false" customHeight="true" outlineLevel="0" collapsed="false">
      <c r="A33" s="1" t="n">
        <v>32</v>
      </c>
      <c r="B33" s="15" t="s">
        <v>19</v>
      </c>
      <c r="C33" s="12" t="n">
        <v>0.34</v>
      </c>
      <c r="D33" s="12" t="n">
        <f aca="false">ROUND(C33/1.2,2)</f>
        <v>0.28</v>
      </c>
      <c r="E33" s="12" t="n">
        <f aca="false">ROUND(0.2*D33,2)</f>
        <v>0.06</v>
      </c>
      <c r="F33" s="14" t="n">
        <v>20180710</v>
      </c>
      <c r="G33" s="7"/>
      <c r="H33" s="7"/>
      <c r="I33" s="7"/>
      <c r="J33" s="8"/>
    </row>
    <row r="34" customFormat="false" ht="13.3" hidden="false" customHeight="true" outlineLevel="0" collapsed="false">
      <c r="A34" s="1" t="n">
        <v>33</v>
      </c>
      <c r="B34" s="16" t="s">
        <v>20</v>
      </c>
      <c r="C34" s="17" t="n">
        <v>214.13</v>
      </c>
      <c r="D34" s="17" t="n">
        <f aca="false">ROUND(C34/1.2,2)</f>
        <v>178.44</v>
      </c>
      <c r="E34" s="17" t="n">
        <f aca="false">ROUND(0.2*D34,2)</f>
        <v>35.69</v>
      </c>
      <c r="F34" s="17" t="n">
        <v>20180311</v>
      </c>
      <c r="G34" s="7"/>
      <c r="H34" s="7"/>
      <c r="I34" s="7"/>
      <c r="J34" s="8"/>
    </row>
    <row r="35" customFormat="false" ht="13.3" hidden="false" customHeight="true" outlineLevel="0" collapsed="false">
      <c r="A35" s="1" t="n">
        <v>34</v>
      </c>
      <c r="B35" s="16" t="s">
        <v>20</v>
      </c>
      <c r="C35" s="17" t="n">
        <v>202.9</v>
      </c>
      <c r="D35" s="17" t="n">
        <f aca="false">ROUND(C35/1.2,2)</f>
        <v>169.08</v>
      </c>
      <c r="E35" s="17" t="n">
        <f aca="false">ROUND(0.2*D35,2)</f>
        <v>33.82</v>
      </c>
      <c r="F35" s="17" t="n">
        <v>20181115</v>
      </c>
      <c r="G35" s="7"/>
      <c r="H35" s="7"/>
      <c r="I35" s="7"/>
      <c r="J35" s="8"/>
    </row>
    <row r="36" customFormat="false" ht="13.3" hidden="false" customHeight="true" outlineLevel="0" collapsed="false">
      <c r="A36" s="1" t="n">
        <v>35</v>
      </c>
      <c r="B36" s="16" t="s">
        <v>20</v>
      </c>
      <c r="C36" s="17" t="n">
        <v>238.99</v>
      </c>
      <c r="D36" s="17" t="n">
        <f aca="false">ROUND(C36/1.2,2)</f>
        <v>199.16</v>
      </c>
      <c r="E36" s="17" t="n">
        <f aca="false">ROUND(0.2*D36,2)</f>
        <v>39.83</v>
      </c>
      <c r="F36" s="18" t="n">
        <v>20181211</v>
      </c>
      <c r="G36" s="7"/>
      <c r="H36" s="7"/>
      <c r="I36" s="7"/>
      <c r="J36" s="8"/>
    </row>
    <row r="37" customFormat="false" ht="13.3" hidden="false" customHeight="true" outlineLevel="0" collapsed="false">
      <c r="A37" s="1" t="n">
        <v>36</v>
      </c>
      <c r="B37" s="19" t="s">
        <v>21</v>
      </c>
      <c r="C37" s="20" t="n">
        <v>3200</v>
      </c>
      <c r="D37" s="20"/>
      <c r="E37" s="20"/>
      <c r="F37" s="20" t="n">
        <v>20180703</v>
      </c>
      <c r="G37" s="7"/>
      <c r="H37" s="7"/>
      <c r="I37" s="7"/>
      <c r="J37" s="8" t="s">
        <v>22</v>
      </c>
    </row>
    <row r="38" customFormat="false" ht="13.3" hidden="false" customHeight="true" outlineLevel="0" collapsed="false">
      <c r="A38" s="1" t="n">
        <v>37</v>
      </c>
      <c r="B38" s="19" t="s">
        <v>23</v>
      </c>
      <c r="C38" s="20" t="n">
        <v>375</v>
      </c>
      <c r="D38" s="20"/>
      <c r="E38" s="20"/>
      <c r="F38" s="20" t="n">
        <v>20181025</v>
      </c>
      <c r="G38" s="7"/>
      <c r="H38" s="7"/>
      <c r="I38" s="7"/>
      <c r="J38" s="8"/>
    </row>
    <row r="39" customFormat="false" ht="13.3" hidden="false" customHeight="true" outlineLevel="0" collapsed="false">
      <c r="A39" s="1" t="n">
        <v>39</v>
      </c>
      <c r="B39" s="19" t="s">
        <v>24</v>
      </c>
      <c r="C39" s="20" t="n">
        <v>3.53</v>
      </c>
      <c r="D39" s="20" t="n">
        <f aca="false">ROUND(C39/1.2,2)</f>
        <v>2.94</v>
      </c>
      <c r="E39" s="21" t="n">
        <v>0.59</v>
      </c>
      <c r="F39" s="20" t="n">
        <v>20180916</v>
      </c>
      <c r="G39" s="7"/>
      <c r="H39" s="7"/>
      <c r="I39" s="7"/>
      <c r="J39" s="8"/>
    </row>
    <row r="40" customFormat="false" ht="13.3" hidden="false" customHeight="true" outlineLevel="0" collapsed="false">
      <c r="A40" s="1" t="n">
        <v>40</v>
      </c>
      <c r="B40" s="22" t="s">
        <v>25</v>
      </c>
      <c r="C40" s="20" t="n">
        <f aca="false">D40*1.2</f>
        <v>105.6</v>
      </c>
      <c r="D40" s="20" t="n">
        <v>88</v>
      </c>
      <c r="E40" s="20" t="n">
        <v>17.6</v>
      </c>
      <c r="F40" s="20" t="n">
        <v>20180614</v>
      </c>
      <c r="G40" s="7"/>
      <c r="H40" s="7"/>
      <c r="I40" s="7"/>
      <c r="J40" s="8"/>
    </row>
    <row r="41" customFormat="false" ht="13.3" hidden="false" customHeight="true" outlineLevel="0" collapsed="false">
      <c r="A41" s="1" t="n">
        <v>41</v>
      </c>
      <c r="B41" s="23" t="s">
        <v>26</v>
      </c>
      <c r="C41" s="24" t="n">
        <v>11.77</v>
      </c>
      <c r="D41" s="24" t="n">
        <f aca="false">ROUND(C41/1.2,2)</f>
        <v>9.81</v>
      </c>
      <c r="E41" s="24" t="n">
        <f aca="false">ROUND(0.2*D41,2)</f>
        <v>1.96</v>
      </c>
      <c r="F41" s="24" t="n">
        <v>20181028</v>
      </c>
      <c r="G41" s="7"/>
      <c r="H41" s="7"/>
      <c r="I41" s="7"/>
      <c r="J41" s="8"/>
    </row>
    <row r="42" customFormat="false" ht="13.3" hidden="false" customHeight="true" outlineLevel="0" collapsed="false">
      <c r="A42" s="1" t="n">
        <v>42</v>
      </c>
      <c r="B42" s="25" t="s">
        <v>27</v>
      </c>
      <c r="C42" s="26" t="n">
        <f aca="false">D42+E42</f>
        <v>8.45</v>
      </c>
      <c r="D42" s="26" t="n">
        <v>7.04</v>
      </c>
      <c r="E42" s="26" t="n">
        <f aca="false">ROUND(0.2*D42,2)</f>
        <v>1.41</v>
      </c>
      <c r="F42" s="27" t="n">
        <v>20181005</v>
      </c>
      <c r="G42" s="7"/>
      <c r="H42" s="7"/>
      <c r="I42" s="7"/>
      <c r="J42" s="8"/>
    </row>
    <row r="43" customFormat="false" ht="13.3" hidden="false" customHeight="true" outlineLevel="0" collapsed="false">
      <c r="A43" s="1" t="n">
        <v>42</v>
      </c>
      <c r="B43" s="28" t="s">
        <v>28</v>
      </c>
      <c r="C43" s="29" t="n">
        <f aca="false">D43+E43</f>
        <v>59.14</v>
      </c>
      <c r="D43" s="29" t="n">
        <v>49.28</v>
      </c>
      <c r="E43" s="29" t="n">
        <f aca="false">ROUND(0.2*D43,2)</f>
        <v>9.86</v>
      </c>
      <c r="F43" s="30" t="n">
        <v>20181005</v>
      </c>
      <c r="G43" s="7"/>
      <c r="H43" s="7"/>
      <c r="I43" s="7"/>
      <c r="J43" s="8"/>
    </row>
    <row r="44" customFormat="false" ht="13.3" hidden="false" customHeight="true" outlineLevel="0" collapsed="false">
      <c r="A44" s="1" t="n">
        <v>42</v>
      </c>
      <c r="B44" s="28" t="s">
        <v>29</v>
      </c>
      <c r="C44" s="29" t="n">
        <v>116</v>
      </c>
      <c r="D44" s="29"/>
      <c r="E44" s="29"/>
      <c r="F44" s="30" t="n">
        <v>20181005</v>
      </c>
      <c r="G44" s="7"/>
      <c r="H44" s="7"/>
      <c r="I44" s="7"/>
      <c r="J44" s="8"/>
    </row>
    <row r="45" customFormat="false" ht="13.3" hidden="false" customHeight="true" outlineLevel="0" collapsed="false">
      <c r="A45" s="1" t="n">
        <v>42</v>
      </c>
      <c r="B45" s="28" t="s">
        <v>30</v>
      </c>
      <c r="C45" s="24" t="n">
        <v>5.9</v>
      </c>
      <c r="D45" s="24"/>
      <c r="E45" s="24"/>
      <c r="F45" s="30" t="n">
        <v>20181005</v>
      </c>
      <c r="G45" s="7"/>
      <c r="H45" s="7"/>
      <c r="I45" s="7"/>
      <c r="J45" s="8"/>
    </row>
    <row r="46" customFormat="false" ht="13.3" hidden="false" customHeight="true" outlineLevel="0" collapsed="false">
      <c r="A46" s="1" t="n">
        <v>42</v>
      </c>
      <c r="B46" s="31" t="s">
        <v>31</v>
      </c>
      <c r="C46" s="32" t="n">
        <v>5.9</v>
      </c>
      <c r="D46" s="32"/>
      <c r="E46" s="32"/>
      <c r="F46" s="33" t="n">
        <v>20181005</v>
      </c>
      <c r="G46" s="7"/>
      <c r="H46" s="7"/>
      <c r="I46" s="7"/>
      <c r="J46" s="8"/>
    </row>
    <row r="47" customFormat="false" ht="13.3" hidden="false" customHeight="true" outlineLevel="0" collapsed="false">
      <c r="A47" s="1" t="n">
        <v>43</v>
      </c>
      <c r="B47" s="22" t="s">
        <v>32</v>
      </c>
      <c r="C47" s="29" t="n">
        <v>2.51</v>
      </c>
      <c r="D47" s="29" t="n">
        <f aca="false">ROUND(C47/1.2,2)</f>
        <v>2.09</v>
      </c>
      <c r="E47" s="29" t="n">
        <f aca="false">ROUND(0.2*D47,2)</f>
        <v>0.42</v>
      </c>
      <c r="F47" s="29" t="n">
        <v>20180828</v>
      </c>
      <c r="G47" s="7"/>
      <c r="H47" s="7"/>
      <c r="I47" s="7"/>
      <c r="J47" s="8"/>
    </row>
    <row r="48" customFormat="false" ht="13.3" hidden="false" customHeight="true" outlineLevel="0" collapsed="false">
      <c r="A48" s="1" t="n">
        <v>44</v>
      </c>
      <c r="B48" s="19" t="s">
        <v>33</v>
      </c>
      <c r="C48" s="20" t="n">
        <f aca="false">D48+E48</f>
        <v>106.8</v>
      </c>
      <c r="D48" s="20" t="n">
        <v>89</v>
      </c>
      <c r="E48" s="20" t="n">
        <v>17.8</v>
      </c>
      <c r="F48" s="20" t="n">
        <v>20180707</v>
      </c>
      <c r="G48" s="7"/>
      <c r="H48" s="7"/>
      <c r="I48" s="7"/>
      <c r="J48" s="8"/>
    </row>
    <row r="49" customFormat="false" ht="13.3" hidden="false" customHeight="true" outlineLevel="0" collapsed="false">
      <c r="A49" s="1" t="n">
        <v>45</v>
      </c>
      <c r="B49" s="34" t="s">
        <v>34</v>
      </c>
      <c r="C49" s="35" t="n">
        <v>58.8</v>
      </c>
      <c r="D49" s="35" t="n">
        <v>49</v>
      </c>
      <c r="E49" s="35" t="n">
        <v>9.8</v>
      </c>
      <c r="F49" s="35" t="n">
        <v>20180630</v>
      </c>
      <c r="G49" s="7"/>
      <c r="H49" s="7"/>
      <c r="I49" s="7"/>
      <c r="J49" s="8"/>
    </row>
    <row r="50" customFormat="false" ht="13" hidden="false" customHeight="false" outlineLevel="0" collapsed="false">
      <c r="A50" s="1" t="n">
        <v>46</v>
      </c>
      <c r="B50" s="36" t="s">
        <v>35</v>
      </c>
      <c r="C50" s="37" t="n">
        <v>1000</v>
      </c>
      <c r="D50" s="37"/>
      <c r="E50" s="37"/>
      <c r="F50" s="37" t="n">
        <v>20181215</v>
      </c>
      <c r="G50" s="7"/>
      <c r="H50" s="7"/>
      <c r="I50" s="7"/>
      <c r="J50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8" width="27.04"/>
    <col collapsed="false" customWidth="false" hidden="false" outlineLevel="0" max="3" min="2" style="7" width="11.52"/>
    <col collapsed="false" customWidth="true" hidden="false" outlineLevel="0" max="4" min="4" style="7" width="31.02"/>
    <col collapsed="false" customWidth="false" hidden="false" outlineLevel="0" max="7" min="5" style="7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39" t="s">
        <v>36</v>
      </c>
      <c r="B1" s="39" t="s">
        <v>6</v>
      </c>
      <c r="C1" s="39" t="s">
        <v>37</v>
      </c>
      <c r="D1" s="40" t="s">
        <v>38</v>
      </c>
      <c r="E1" s="39" t="s">
        <v>39</v>
      </c>
      <c r="F1" s="39" t="s">
        <v>8</v>
      </c>
      <c r="G1" s="39" t="s">
        <v>7</v>
      </c>
    </row>
    <row r="2" customFormat="false" ht="12.8" hidden="false" customHeight="false" outlineLevel="0" collapsed="false">
      <c r="A2" s="7" t="s">
        <v>40</v>
      </c>
      <c r="B2" s="41" t="n">
        <v>90</v>
      </c>
      <c r="C2" s="41" t="n">
        <v>101</v>
      </c>
      <c r="D2" s="7" t="str">
        <f aca="false">VLOOKUP(IF(C2&gt;10000,C2,IF(C2&lt;1000,C2*10000,C2*1000)),PlanComptable!$B$2:$C$714,2,0)</f>
        <v>Capital</v>
      </c>
      <c r="E2" s="41"/>
      <c r="F2" s="41" t="n">
        <v>4000</v>
      </c>
      <c r="G2" s="41"/>
    </row>
    <row r="3" customFormat="false" ht="12.8" hidden="false" customHeight="false" outlineLevel="0" collapsed="false">
      <c r="A3" s="7" t="s">
        <v>40</v>
      </c>
      <c r="B3" s="41" t="n">
        <v>90</v>
      </c>
      <c r="C3" s="41" t="n">
        <v>1041</v>
      </c>
      <c r="D3" s="7" t="str">
        <f aca="false">VLOOKUP(IF(C3&gt;10000,C3,IF(C3&lt;1000,C3*10000,C3*1000)),PlanComptable!$B$2:$C$714,2,0)</f>
        <v>Primes d'émission</v>
      </c>
      <c r="E3" s="41"/>
      <c r="F3" s="41" t="n">
        <v>101101</v>
      </c>
      <c r="G3" s="41" t="n">
        <v>800</v>
      </c>
    </row>
    <row r="4" customFormat="false" ht="12.8" hidden="false" customHeight="false" outlineLevel="0" collapsed="false">
      <c r="A4" s="7" t="s">
        <v>40</v>
      </c>
      <c r="B4" s="41" t="n">
        <v>90</v>
      </c>
      <c r="C4" s="41" t="n">
        <v>277</v>
      </c>
      <c r="D4" s="7" t="str">
        <f aca="false">VLOOKUP(IF(C4&gt;10000,C4,IF(C4&lt;1000,C4*10000,C4*1000)),PlanComptable!$B$2:$C$714,2,0)</f>
        <v>Actions propres ou parts propres</v>
      </c>
      <c r="E4" s="41"/>
      <c r="F4" s="41"/>
      <c r="G4" s="41" t="n">
        <v>3200</v>
      </c>
    </row>
    <row r="5" customFormat="false" ht="12.8" hidden="false" customHeight="false" outlineLevel="0" collapsed="false">
      <c r="A5" s="7" t="s">
        <v>41</v>
      </c>
      <c r="B5" s="41" t="s">
        <v>42</v>
      </c>
      <c r="C5" s="41" t="n">
        <v>277</v>
      </c>
      <c r="D5" s="7" t="str">
        <f aca="false">VLOOKUP(IF(C5&gt;10000,C5,IF(C5&lt;1000,C5*10000,C5*1000)),PlanComptable!$B$2:$C$714,2,0)</f>
        <v>Actions propres ou parts propres</v>
      </c>
      <c r="E5" s="41"/>
      <c r="F5" s="41" t="n">
        <v>3200</v>
      </c>
      <c r="G5" s="41"/>
    </row>
    <row r="6" customFormat="false" ht="12.8" hidden="false" customHeight="false" outlineLevel="0" collapsed="false">
      <c r="A6" s="7" t="s">
        <v>41</v>
      </c>
      <c r="B6" s="41" t="s">
        <v>42</v>
      </c>
      <c r="C6" s="41" t="n">
        <v>512</v>
      </c>
      <c r="D6" s="7" t="str">
        <f aca="false">VLOOKUP(IF(C6&gt;10000,C6,IF(C6&lt;1000,C6*10000,C6*1000)),PlanComptable!$B$2:$C$714,2,0)</f>
        <v>Banques</v>
      </c>
      <c r="E6" s="41"/>
      <c r="F6" s="41"/>
      <c r="G6" s="41" t="n">
        <v>3200</v>
      </c>
      <c r="I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41" width="39.28"/>
    <col collapsed="false" customWidth="true" hidden="false" outlineLevel="0" max="2" min="2" style="41" width="46.31"/>
    <col collapsed="false" customWidth="false" hidden="false" outlineLevel="0" max="3" min="3" style="41" width="11.52"/>
    <col collapsed="false" customWidth="true" hidden="false" outlineLevel="0" max="5" min="4" style="42" width="15.56"/>
    <col collapsed="false" customWidth="true" hidden="false" outlineLevel="0" max="6" min="6" style="43" width="38.53"/>
    <col collapsed="false" customWidth="false" hidden="false" outlineLevel="0" max="9" min="7" style="41" width="11.52"/>
    <col collapsed="false" customWidth="false" hidden="false" outlineLevel="0" max="1025" min="10" style="0" width="11.52"/>
  </cols>
  <sheetData>
    <row r="1" customFormat="false" ht="12.75" hidden="false" customHeight="true" outlineLevel="0" collapsed="false">
      <c r="A1" s="44" t="s">
        <v>36</v>
      </c>
      <c r="B1" s="44" t="s">
        <v>43</v>
      </c>
      <c r="C1" s="44" t="s">
        <v>6</v>
      </c>
      <c r="D1" s="45" t="s">
        <v>44</v>
      </c>
      <c r="E1" s="45" t="s">
        <v>37</v>
      </c>
      <c r="F1" s="40" t="s">
        <v>38</v>
      </c>
      <c r="G1" s="44" t="s">
        <v>39</v>
      </c>
      <c r="H1" s="44" t="s">
        <v>8</v>
      </c>
      <c r="I1" s="44" t="s">
        <v>7</v>
      </c>
    </row>
    <row r="2" customFormat="false" ht="12.75" hidden="false" customHeight="true" outlineLevel="0" collapsed="false">
      <c r="A2" s="46" t="s">
        <v>45</v>
      </c>
      <c r="B2" s="47" t="s">
        <v>46</v>
      </c>
      <c r="C2" s="47" t="n">
        <v>90</v>
      </c>
      <c r="D2" s="48" t="n">
        <v>20180201</v>
      </c>
      <c r="E2" s="47" t="n">
        <v>4456611</v>
      </c>
      <c r="F2" s="49" t="str">
        <f aca="false">VLOOKUP(IF(E2&gt;10000,E2,IF(E2&lt;1000,E2*10000,E2*1000)),PlanComptable!$B$2:$C$714,2,0)</f>
        <v>TVA déductible Achats Taux 1/Factures</v>
      </c>
      <c r="G2" s="47"/>
      <c r="H2" s="47"/>
      <c r="I2" s="50" t="n">
        <v>154.44</v>
      </c>
    </row>
    <row r="3" customFormat="false" ht="12.75" hidden="false" customHeight="true" outlineLevel="0" collapsed="false">
      <c r="A3" s="51" t="s">
        <v>45</v>
      </c>
      <c r="B3" s="52" t="s">
        <v>46</v>
      </c>
      <c r="C3" s="52" t="n">
        <v>90</v>
      </c>
      <c r="D3" s="53" t="n">
        <v>20180201</v>
      </c>
      <c r="E3" s="52" t="n">
        <v>6580000</v>
      </c>
      <c r="F3" s="54" t="str">
        <f aca="false">VLOOKUP(IF(E3&gt;10000,E3,IF(E3&lt;1000,E3*10000,E3*1000)),PlanComptable!$B$2:$C$714,2,0)</f>
        <v>Charges diverses de gestion courante</v>
      </c>
      <c r="G3" s="52"/>
      <c r="H3" s="52" t="n">
        <v>0.44</v>
      </c>
      <c r="I3" s="55"/>
    </row>
    <row r="4" customFormat="false" ht="12.75" hidden="false" customHeight="true" outlineLevel="0" collapsed="false">
      <c r="A4" s="56" t="s">
        <v>45</v>
      </c>
      <c r="B4" s="57" t="s">
        <v>46</v>
      </c>
      <c r="C4" s="57" t="n">
        <v>90</v>
      </c>
      <c r="D4" s="58" t="n">
        <v>20180201</v>
      </c>
      <c r="E4" s="57" t="n">
        <v>4456700</v>
      </c>
      <c r="F4" s="59" t="str">
        <f aca="false">VLOOKUP(IF(E4&gt;10000,E4,IF(E4&lt;1000,E4*10000,E4*1000)),PlanComptable!$B$2:$C$714,2,0)</f>
        <v>Crédit de TVA à reporter</v>
      </c>
      <c r="G4" s="57"/>
      <c r="H4" s="57" t="n">
        <v>154</v>
      </c>
      <c r="I4" s="60"/>
    </row>
    <row r="5" customFormat="false" ht="12.8" hidden="false" customHeight="false" outlineLevel="0" collapsed="false">
      <c r="A5" s="61" t="s">
        <v>47</v>
      </c>
      <c r="B5" s="61" t="s">
        <v>48</v>
      </c>
      <c r="C5" s="61" t="n">
        <v>90</v>
      </c>
      <c r="D5" s="62" t="n">
        <v>20180201</v>
      </c>
      <c r="E5" s="63" t="n">
        <v>129</v>
      </c>
      <c r="F5" s="64" t="str">
        <f aca="false">VLOOKUP(IF(E5&gt;10000,E5,IF(E5&lt;1000,E5*10000,E5*1000)),PlanComptable!$B$2:$C$714,2,0)</f>
        <v>Résultat de l'exercice (perte)</v>
      </c>
      <c r="G5" s="61"/>
      <c r="H5" s="61"/>
      <c r="I5" s="61" t="n">
        <v>933.39</v>
      </c>
      <c r="M5" s="65"/>
    </row>
    <row r="6" customFormat="false" ht="12.8" hidden="false" customHeight="false" outlineLevel="0" collapsed="false">
      <c r="A6" s="61" t="s">
        <v>47</v>
      </c>
      <c r="B6" s="61" t="s">
        <v>48</v>
      </c>
      <c r="C6" s="61" t="n">
        <v>90</v>
      </c>
      <c r="D6" s="62" t="n">
        <v>20180201</v>
      </c>
      <c r="E6" s="63" t="n">
        <v>119</v>
      </c>
      <c r="F6" s="64" t="str">
        <f aca="false">VLOOKUP(IF(E6&gt;10000,E6,IF(E6&lt;1000,E6*10000,E6*1000)),PlanComptable!$B$2:$C$714,2,0)</f>
        <v>Report à nouveau (solde débiteur)</v>
      </c>
      <c r="G6" s="61"/>
      <c r="H6" s="61" t="n">
        <v>933.39</v>
      </c>
      <c r="I6" s="6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5.15"/>
    <col collapsed="false" customWidth="false" hidden="false" outlineLevel="0" max="3" min="3" style="0" width="11.52"/>
    <col collapsed="false" customWidth="true" hidden="false" outlineLevel="0" max="4" min="4" style="0" width="12.83"/>
    <col collapsed="false" customWidth="false" hidden="false" outlineLevel="0" max="5" min="5" style="0" width="11.52"/>
    <col collapsed="false" customWidth="true" hidden="false" outlineLevel="0" max="6" min="6" style="0" width="34.45"/>
    <col collapsed="false" customWidth="false" hidden="false" outlineLevel="0" max="1025" min="7" style="0" width="11.52"/>
  </cols>
  <sheetData>
    <row r="1" customFormat="false" ht="12.75" hidden="false" customHeight="true" outlineLevel="0" collapsed="false">
      <c r="A1" s="44" t="s">
        <v>36</v>
      </c>
      <c r="B1" s="44" t="s">
        <v>43</v>
      </c>
      <c r="C1" s="44" t="s">
        <v>6</v>
      </c>
      <c r="D1" s="45" t="s">
        <v>44</v>
      </c>
      <c r="E1" s="45" t="s">
        <v>37</v>
      </c>
      <c r="F1" s="40" t="s">
        <v>38</v>
      </c>
      <c r="G1" s="44" t="s">
        <v>39</v>
      </c>
      <c r="H1" s="44" t="s">
        <v>8</v>
      </c>
      <c r="I1" s="44" t="s">
        <v>7</v>
      </c>
    </row>
    <row r="2" customFormat="false" ht="12.75" hidden="false" customHeight="true" outlineLevel="0" collapsed="false">
      <c r="A2" s="66" t="s">
        <v>49</v>
      </c>
      <c r="B2" s="67" t="s">
        <v>50</v>
      </c>
      <c r="C2" s="67" t="s">
        <v>51</v>
      </c>
      <c r="D2" s="68" t="n">
        <v>20180201</v>
      </c>
      <c r="E2" s="67" t="n">
        <v>1010000</v>
      </c>
      <c r="F2" s="69" t="str">
        <f aca="false">VLOOKUP(IF(E2&gt;10000,E2,IF(E2&lt;1000,E2*10000,E2*1000)),PlanComptable!$B$2:$C$714,2,0)</f>
        <v>Capital</v>
      </c>
      <c r="G2" s="67"/>
      <c r="H2" s="67"/>
      <c r="I2" s="70" t="n">
        <v>10000</v>
      </c>
    </row>
    <row r="3" customFormat="false" ht="12.75" hidden="false" customHeight="true" outlineLevel="0" collapsed="false">
      <c r="A3" s="71" t="s">
        <v>49</v>
      </c>
      <c r="B3" s="61" t="s">
        <v>50</v>
      </c>
      <c r="C3" s="61" t="s">
        <v>51</v>
      </c>
      <c r="D3" s="72" t="n">
        <v>20180201</v>
      </c>
      <c r="E3" s="61" t="n">
        <v>1190000</v>
      </c>
      <c r="F3" s="64" t="str">
        <f aca="false">VLOOKUP(IF(E3&gt;10000,E3,IF(E3&lt;1000,E3*10000,E3*1000)),PlanComptable!$B$2:$C$714,2,0)</f>
        <v>Report à nouveau (solde débiteur)</v>
      </c>
      <c r="G3" s="61"/>
      <c r="H3" s="61" t="n">
        <v>713.26</v>
      </c>
      <c r="I3" s="73"/>
    </row>
    <row r="4" customFormat="false" ht="12.75" hidden="false" customHeight="true" outlineLevel="0" collapsed="false">
      <c r="A4" s="71" t="s">
        <v>49</v>
      </c>
      <c r="B4" s="61" t="s">
        <v>50</v>
      </c>
      <c r="C4" s="61" t="s">
        <v>51</v>
      </c>
      <c r="D4" s="72" t="n">
        <v>20180201</v>
      </c>
      <c r="E4" s="61" t="n">
        <v>1290000</v>
      </c>
      <c r="F4" s="64" t="str">
        <f aca="false">VLOOKUP(IF(E4&gt;10000,E4,IF(E4&lt;1000,E4*10000,E4*1000)),PlanComptable!$B$2:$C$714,2,0)</f>
        <v>Résultat de l'exercice (perte)</v>
      </c>
      <c r="G4" s="61"/>
      <c r="H4" s="61" t="n">
        <v>933.39</v>
      </c>
      <c r="I4" s="73"/>
    </row>
    <row r="5" customFormat="false" ht="12.75" hidden="false" customHeight="true" outlineLevel="0" collapsed="false">
      <c r="A5" s="71" t="s">
        <v>49</v>
      </c>
      <c r="B5" s="61" t="s">
        <v>50</v>
      </c>
      <c r="C5" s="61" t="s">
        <v>51</v>
      </c>
      <c r="D5" s="72" t="n">
        <v>20180201</v>
      </c>
      <c r="E5" s="61" t="n">
        <v>2755000</v>
      </c>
      <c r="F5" s="64" t="str">
        <f aca="false">VLOOKUP(IF(E5&gt;10000,E5,IF(E5&lt;1000,E5*10000,E5*1000)),PlanComptable!$B$2:$C$714,2,0)</f>
        <v>Cautionnements</v>
      </c>
      <c r="G5" s="61"/>
      <c r="H5" s="61" t="n">
        <v>154</v>
      </c>
      <c r="I5" s="73"/>
    </row>
    <row r="6" customFormat="false" ht="12.75" hidden="false" customHeight="true" outlineLevel="0" collapsed="false">
      <c r="A6" s="71" t="s">
        <v>49</v>
      </c>
      <c r="B6" s="61" t="s">
        <v>52</v>
      </c>
      <c r="C6" s="61" t="s">
        <v>51</v>
      </c>
      <c r="D6" s="72" t="n">
        <v>20180201</v>
      </c>
      <c r="E6" s="61" t="n">
        <v>4040000</v>
      </c>
      <c r="F6" s="64" t="str">
        <f aca="false">VLOOKUP(IF(E6&gt;10000,E6,IF(E6&lt;1000,E6*10000,E6*1000)),PlanComptable!$B$2:$C$714,2,0)</f>
        <v>Fournisseurs d'immobilisations</v>
      </c>
      <c r="G6" s="61"/>
      <c r="H6" s="61"/>
      <c r="I6" s="73" t="n">
        <v>154</v>
      </c>
    </row>
    <row r="7" customFormat="false" ht="12.75" hidden="false" customHeight="true" outlineLevel="0" collapsed="false">
      <c r="A7" s="71" t="s">
        <v>49</v>
      </c>
      <c r="B7" s="61" t="s">
        <v>52</v>
      </c>
      <c r="C7" s="61" t="s">
        <v>51</v>
      </c>
      <c r="D7" s="72" t="n">
        <v>20180201</v>
      </c>
      <c r="E7" s="61" t="n">
        <v>4040000</v>
      </c>
      <c r="F7" s="64" t="str">
        <f aca="false">VLOOKUP(IF(E7&gt;10000,E7,IF(E7&lt;1000,E7*10000,E7*1000)),PlanComptable!$B$2:$C$714,2,0)</f>
        <v>Fournisseurs d'immobilisations</v>
      </c>
      <c r="G7" s="61"/>
      <c r="H7" s="61" t="n">
        <v>154</v>
      </c>
      <c r="I7" s="73"/>
    </row>
    <row r="8" customFormat="false" ht="12.75" hidden="false" customHeight="true" outlineLevel="0" collapsed="false">
      <c r="A8" s="71" t="s">
        <v>49</v>
      </c>
      <c r="B8" s="61" t="s">
        <v>50</v>
      </c>
      <c r="C8" s="61" t="s">
        <v>51</v>
      </c>
      <c r="D8" s="72" t="n">
        <v>20180201</v>
      </c>
      <c r="E8" s="61" t="n">
        <v>4456611</v>
      </c>
      <c r="F8" s="64" t="str">
        <f aca="false">VLOOKUP(IF(E8&gt;10000,E8,IF(E8&lt;1000,E8*10000,E8*1000)),PlanComptable!$B$2:$C$714,2,0)</f>
        <v>TVA déductible Achats Taux 1/Factures</v>
      </c>
      <c r="G8" s="61"/>
      <c r="H8" s="61" t="n">
        <v>154.44</v>
      </c>
      <c r="I8" s="73"/>
    </row>
    <row r="9" customFormat="false" ht="12.75" hidden="false" customHeight="true" outlineLevel="0" collapsed="false">
      <c r="A9" s="71" t="s">
        <v>49</v>
      </c>
      <c r="B9" s="61" t="s">
        <v>50</v>
      </c>
      <c r="C9" s="61" t="s">
        <v>51</v>
      </c>
      <c r="D9" s="72" t="n">
        <v>20180201</v>
      </c>
      <c r="E9" s="61" t="n">
        <v>4456700</v>
      </c>
      <c r="F9" s="64" t="str">
        <f aca="false">VLOOKUP(IF(E9&gt;10000,E9,IF(E9&lt;1000,E9*10000,E9*1000)),PlanComptable!$B$2:$C$714,2,0)</f>
        <v>Crédit de TVA à reporter</v>
      </c>
      <c r="G9" s="61"/>
      <c r="H9" s="61" t="n">
        <v>418</v>
      </c>
      <c r="I9" s="73"/>
    </row>
    <row r="10" customFormat="false" ht="12.75" hidden="false" customHeight="true" outlineLevel="0" collapsed="false">
      <c r="A10" s="71" t="s">
        <v>49</v>
      </c>
      <c r="B10" s="61" t="s">
        <v>53</v>
      </c>
      <c r="C10" s="61" t="s">
        <v>51</v>
      </c>
      <c r="D10" s="72" t="n">
        <v>20180201</v>
      </c>
      <c r="E10" s="61" t="n">
        <v>5120000</v>
      </c>
      <c r="F10" s="64" t="str">
        <f aca="false">VLOOKUP(IF(E10&gt;10000,E10,IF(E10&lt;1000,E10*10000,E10*1000)),PlanComptable!$B$2:$C$714,2,0)</f>
        <v>Banques</v>
      </c>
      <c r="G10" s="61"/>
      <c r="H10" s="61"/>
      <c r="I10" s="73" t="n">
        <v>33.46</v>
      </c>
    </row>
    <row r="11" customFormat="false" ht="12.75" hidden="false" customHeight="true" outlineLevel="0" collapsed="false">
      <c r="A11" s="71" t="s">
        <v>49</v>
      </c>
      <c r="B11" s="61" t="s">
        <v>53</v>
      </c>
      <c r="C11" s="61" t="s">
        <v>51</v>
      </c>
      <c r="D11" s="72" t="n">
        <v>20180201</v>
      </c>
      <c r="E11" s="61" t="n">
        <v>5120000</v>
      </c>
      <c r="F11" s="64" t="str">
        <f aca="false">VLOOKUP(IF(E11&gt;10000,E11,IF(E11&lt;1000,E11*10000,E11*1000)),PlanComptable!$B$2:$C$714,2,0)</f>
        <v>Banques</v>
      </c>
      <c r="G11" s="61"/>
      <c r="H11" s="61"/>
      <c r="I11" s="73" t="n">
        <v>22.5</v>
      </c>
    </row>
    <row r="12" customFormat="false" ht="12.75" hidden="false" customHeight="true" outlineLevel="0" collapsed="false">
      <c r="A12" s="71" t="s">
        <v>49</v>
      </c>
      <c r="B12" s="61" t="s">
        <v>54</v>
      </c>
      <c r="C12" s="61" t="s">
        <v>51</v>
      </c>
      <c r="D12" s="72" t="n">
        <v>20180201</v>
      </c>
      <c r="E12" s="61" t="n">
        <v>5120000</v>
      </c>
      <c r="F12" s="64" t="str">
        <f aca="false">VLOOKUP(IF(E12&gt;10000,E12,IF(E12&lt;1000,E12*10000,E12*1000)),PlanComptable!$B$2:$C$714,2,0)</f>
        <v>Banques</v>
      </c>
      <c r="G12" s="61"/>
      <c r="H12" s="61" t="n">
        <v>4206.77</v>
      </c>
      <c r="I12" s="73"/>
    </row>
    <row r="13" customFormat="false" ht="12.75" hidden="false" customHeight="true" outlineLevel="0" collapsed="false">
      <c r="A13" s="71" t="s">
        <v>49</v>
      </c>
      <c r="B13" s="61" t="s">
        <v>55</v>
      </c>
      <c r="C13" s="61" t="s">
        <v>51</v>
      </c>
      <c r="D13" s="72" t="n">
        <v>20180201</v>
      </c>
      <c r="E13" s="61" t="n">
        <v>5120000</v>
      </c>
      <c r="F13" s="64" t="str">
        <f aca="false">VLOOKUP(IF(E13&gt;10000,E13,IF(E13&lt;1000,E13*10000,E13*1000)),PlanComptable!$B$2:$C$714,2,0)</f>
        <v>Banques</v>
      </c>
      <c r="G13" s="61"/>
      <c r="H13" s="61" t="n">
        <v>134.7</v>
      </c>
      <c r="I13" s="73"/>
    </row>
    <row r="14" customFormat="false" ht="12.75" hidden="false" customHeight="true" outlineLevel="0" collapsed="false">
      <c r="A14" s="71" t="s">
        <v>49</v>
      </c>
      <c r="B14" s="61" t="s">
        <v>56</v>
      </c>
      <c r="C14" s="61" t="s">
        <v>51</v>
      </c>
      <c r="D14" s="72" t="n">
        <v>20180201</v>
      </c>
      <c r="E14" s="61" t="n">
        <v>5120000</v>
      </c>
      <c r="F14" s="64" t="str">
        <f aca="false">VLOOKUP(IF(E14&gt;10000,E14,IF(E14&lt;1000,E14*10000,E14*1000)),PlanComptable!$B$2:$C$714,2,0)</f>
        <v>Banques</v>
      </c>
      <c r="G14" s="61"/>
      <c r="H14" s="61"/>
      <c r="I14" s="73" t="n">
        <v>2964.53</v>
      </c>
    </row>
    <row r="15" customFormat="false" ht="12.75" hidden="false" customHeight="true" outlineLevel="0" collapsed="false">
      <c r="A15" s="71" t="s">
        <v>49</v>
      </c>
      <c r="B15" s="61" t="s">
        <v>57</v>
      </c>
      <c r="C15" s="61" t="s">
        <v>51</v>
      </c>
      <c r="D15" s="72" t="n">
        <v>20180201</v>
      </c>
      <c r="E15" s="61" t="n">
        <v>5120000</v>
      </c>
      <c r="F15" s="64" t="str">
        <f aca="false">VLOOKUP(IF(E15&gt;10000,E15,IF(E15&lt;1000,E15*10000,E15*1000)),PlanComptable!$B$2:$C$714,2,0)</f>
        <v>Banques</v>
      </c>
      <c r="G15" s="61"/>
      <c r="H15" s="61"/>
      <c r="I15" s="73" t="n">
        <v>2508.24</v>
      </c>
    </row>
    <row r="16" customFormat="false" ht="12.75" hidden="false" customHeight="true" outlineLevel="0" collapsed="false">
      <c r="A16" s="71" t="s">
        <v>49</v>
      </c>
      <c r="B16" s="61" t="s">
        <v>52</v>
      </c>
      <c r="C16" s="61" t="s">
        <v>51</v>
      </c>
      <c r="D16" s="72" t="n">
        <v>20180201</v>
      </c>
      <c r="E16" s="61" t="n">
        <v>5120000</v>
      </c>
      <c r="F16" s="64" t="str">
        <f aca="false">VLOOKUP(IF(E16&gt;10000,E16,IF(E16&lt;1000,E16*10000,E16*1000)),PlanComptable!$B$2:$C$714,2,0)</f>
        <v>Banques</v>
      </c>
      <c r="G16" s="61"/>
      <c r="H16" s="61"/>
      <c r="I16" s="73" t="n">
        <v>154</v>
      </c>
    </row>
    <row r="17" customFormat="false" ht="12.75" hidden="false" customHeight="true" outlineLevel="0" collapsed="false">
      <c r="A17" s="71" t="s">
        <v>49</v>
      </c>
      <c r="B17" s="61" t="s">
        <v>58</v>
      </c>
      <c r="C17" s="61" t="s">
        <v>51</v>
      </c>
      <c r="D17" s="72" t="n">
        <v>20180201</v>
      </c>
      <c r="E17" s="61" t="n">
        <v>5120000</v>
      </c>
      <c r="F17" s="64" t="str">
        <f aca="false">VLOOKUP(IF(E17&gt;10000,E17,IF(E17&lt;1000,E17*10000,E17*1000)),PlanComptable!$B$2:$C$714,2,0)</f>
        <v>Banques</v>
      </c>
      <c r="G17" s="61"/>
      <c r="H17" s="61" t="n">
        <v>2000</v>
      </c>
      <c r="I17" s="73"/>
    </row>
    <row r="18" customFormat="false" ht="12.75" hidden="false" customHeight="true" outlineLevel="0" collapsed="false">
      <c r="A18" s="71" t="s">
        <v>49</v>
      </c>
      <c r="B18" s="61" t="s">
        <v>59</v>
      </c>
      <c r="C18" s="61" t="s">
        <v>51</v>
      </c>
      <c r="D18" s="72" t="n">
        <v>20180201</v>
      </c>
      <c r="E18" s="61" t="n">
        <v>5120000</v>
      </c>
      <c r="F18" s="64" t="str">
        <f aca="false">VLOOKUP(IF(E18&gt;10000,E18,IF(E18&lt;1000,E18*10000,E18*1000)),PlanComptable!$B$2:$C$714,2,0)</f>
        <v>Banques</v>
      </c>
      <c r="G18" s="61"/>
      <c r="H18" s="61"/>
      <c r="I18" s="73" t="n">
        <v>0.25</v>
      </c>
    </row>
    <row r="19" customFormat="false" ht="12.75" hidden="false" customHeight="true" outlineLevel="0" collapsed="false">
      <c r="A19" s="71" t="s">
        <v>49</v>
      </c>
      <c r="B19" s="61" t="s">
        <v>60</v>
      </c>
      <c r="C19" s="61" t="s">
        <v>51</v>
      </c>
      <c r="D19" s="72" t="n">
        <v>20180201</v>
      </c>
      <c r="E19" s="61" t="n">
        <v>5120000</v>
      </c>
      <c r="F19" s="64" t="str">
        <f aca="false">VLOOKUP(IF(E19&gt;10000,E19,IF(E19&lt;1000,E19*10000,E19*1000)),PlanComptable!$B$2:$C$714,2,0)</f>
        <v>Banques</v>
      </c>
      <c r="G19" s="61"/>
      <c r="H19" s="61"/>
      <c r="I19" s="73" t="n">
        <v>191.41</v>
      </c>
    </row>
    <row r="20" customFormat="false" ht="12.75" hidden="false" customHeight="true" outlineLevel="0" collapsed="false">
      <c r="A20" s="71" t="s">
        <v>49</v>
      </c>
      <c r="B20" s="61" t="s">
        <v>53</v>
      </c>
      <c r="C20" s="61" t="s">
        <v>51</v>
      </c>
      <c r="D20" s="72" t="n">
        <v>20180201</v>
      </c>
      <c r="E20" s="61" t="n">
        <v>5120000</v>
      </c>
      <c r="F20" s="64" t="str">
        <f aca="false">VLOOKUP(IF(E20&gt;10000,E20,IF(E20&lt;1000,E20*10000,E20*1000)),PlanComptable!$B$2:$C$714,2,0)</f>
        <v>Banques</v>
      </c>
      <c r="G20" s="61"/>
      <c r="H20" s="61"/>
      <c r="I20" s="73" t="n">
        <v>34.71</v>
      </c>
    </row>
    <row r="21" customFormat="false" ht="12.75" hidden="false" customHeight="true" outlineLevel="0" collapsed="false">
      <c r="A21" s="71" t="s">
        <v>49</v>
      </c>
      <c r="B21" s="61" t="s">
        <v>61</v>
      </c>
      <c r="C21" s="61" t="s">
        <v>51</v>
      </c>
      <c r="D21" s="72" t="n">
        <v>20180201</v>
      </c>
      <c r="E21" s="61" t="n">
        <v>5120000</v>
      </c>
      <c r="F21" s="64" t="str">
        <f aca="false">VLOOKUP(IF(E21&gt;10000,E21,IF(E21&lt;1000,E21*10000,E21*1000)),PlanComptable!$B$2:$C$714,2,0)</f>
        <v>Banques</v>
      </c>
      <c r="G21" s="61"/>
      <c r="H21" s="61" t="n">
        <v>8000</v>
      </c>
      <c r="I21" s="73"/>
    </row>
    <row r="22" customFormat="false" ht="12.75" hidden="false" customHeight="true" outlineLevel="0" collapsed="false">
      <c r="A22" s="71" t="s">
        <v>49</v>
      </c>
      <c r="B22" s="61" t="s">
        <v>53</v>
      </c>
      <c r="C22" s="61" t="s">
        <v>51</v>
      </c>
      <c r="D22" s="72" t="n">
        <v>20180201</v>
      </c>
      <c r="E22" s="61" t="n">
        <v>5120000</v>
      </c>
      <c r="F22" s="64" t="str">
        <f aca="false">VLOOKUP(IF(E22&gt;10000,E22,IF(E22&lt;1000,E22*10000,E22*1000)),PlanComptable!$B$2:$C$714,2,0)</f>
        <v>Banques</v>
      </c>
      <c r="G22" s="61"/>
      <c r="H22" s="61"/>
      <c r="I22" s="73" t="n">
        <v>34.71</v>
      </c>
    </row>
    <row r="23" customFormat="false" ht="12.75" hidden="false" customHeight="true" outlineLevel="0" collapsed="false">
      <c r="A23" s="71" t="s">
        <v>49</v>
      </c>
      <c r="B23" s="61" t="s">
        <v>62</v>
      </c>
      <c r="C23" s="61" t="s">
        <v>51</v>
      </c>
      <c r="D23" s="72" t="n">
        <v>20180201</v>
      </c>
      <c r="E23" s="61" t="n">
        <v>5120000</v>
      </c>
      <c r="F23" s="64" t="str">
        <f aca="false">VLOOKUP(IF(E23&gt;10000,E23,IF(E23&lt;1000,E23*10000,E23*1000)),PlanComptable!$B$2:$C$714,2,0)</f>
        <v>Banques</v>
      </c>
      <c r="G23" s="61"/>
      <c r="H23" s="61"/>
      <c r="I23" s="73" t="n">
        <v>193.02</v>
      </c>
    </row>
    <row r="24" customFormat="false" ht="12.75" hidden="false" customHeight="true" outlineLevel="0" collapsed="false">
      <c r="A24" s="71" t="s">
        <v>49</v>
      </c>
      <c r="B24" s="61" t="s">
        <v>63</v>
      </c>
      <c r="C24" s="61" t="s">
        <v>51</v>
      </c>
      <c r="D24" s="72" t="n">
        <v>20180201</v>
      </c>
      <c r="E24" s="61" t="n">
        <v>5120000</v>
      </c>
      <c r="F24" s="64" t="str">
        <f aca="false">VLOOKUP(IF(E24&gt;10000,E24,IF(E24&lt;1000,E24*10000,E24*1000)),PlanComptable!$B$2:$C$714,2,0)</f>
        <v>Banques</v>
      </c>
      <c r="G24" s="61"/>
      <c r="H24" s="61"/>
      <c r="I24" s="73" t="n">
        <v>38.15</v>
      </c>
    </row>
    <row r="25" customFormat="false" ht="12.75" hidden="false" customHeight="true" outlineLevel="0" collapsed="false">
      <c r="A25" s="71" t="s">
        <v>49</v>
      </c>
      <c r="B25" s="61" t="s">
        <v>64</v>
      </c>
      <c r="C25" s="61" t="s">
        <v>51</v>
      </c>
      <c r="D25" s="72" t="n">
        <v>20180201</v>
      </c>
      <c r="E25" s="61" t="n">
        <v>5120000</v>
      </c>
      <c r="F25" s="64" t="str">
        <f aca="false">VLOOKUP(IF(E25&gt;10000,E25,IF(E25&lt;1000,E25*10000,E25*1000)),PlanComptable!$B$2:$C$714,2,0)</f>
        <v>Banques</v>
      </c>
      <c r="G25" s="61"/>
      <c r="H25" s="61"/>
      <c r="I25" s="73" t="n">
        <v>15.79</v>
      </c>
    </row>
    <row r="26" customFormat="false" ht="12.75" hidden="false" customHeight="true" outlineLevel="0" collapsed="false">
      <c r="A26" s="71" t="s">
        <v>49</v>
      </c>
      <c r="B26" s="61" t="s">
        <v>65</v>
      </c>
      <c r="C26" s="61" t="s">
        <v>51</v>
      </c>
      <c r="D26" s="72" t="n">
        <v>20180201</v>
      </c>
      <c r="E26" s="61" t="n">
        <v>5120000</v>
      </c>
      <c r="F26" s="64" t="str">
        <f aca="false">VLOOKUP(IF(E26&gt;10000,E26,IF(E26&lt;1000,E26*10000,E26*1000)),PlanComptable!$B$2:$C$714,2,0)</f>
        <v>Banques</v>
      </c>
      <c r="G26" s="61"/>
      <c r="H26" s="61"/>
      <c r="I26" s="73" t="n">
        <v>45.42</v>
      </c>
    </row>
    <row r="27" customFormat="false" ht="12.75" hidden="false" customHeight="true" outlineLevel="0" collapsed="false">
      <c r="A27" s="71" t="s">
        <v>49</v>
      </c>
      <c r="B27" s="61" t="s">
        <v>66</v>
      </c>
      <c r="C27" s="61" t="s">
        <v>51</v>
      </c>
      <c r="D27" s="72" t="n">
        <v>20180201</v>
      </c>
      <c r="E27" s="61" t="n">
        <v>5120000</v>
      </c>
      <c r="F27" s="64" t="str">
        <f aca="false">VLOOKUP(IF(E27&gt;10000,E27,IF(E27&lt;1000,E27*10000,E27*1000)),PlanComptable!$B$2:$C$714,2,0)</f>
        <v>Banques</v>
      </c>
      <c r="G27" s="61"/>
      <c r="H27" s="61"/>
      <c r="I27" s="73" t="n">
        <v>92.89</v>
      </c>
    </row>
    <row r="28" customFormat="false" ht="12.75" hidden="false" customHeight="true" outlineLevel="0" collapsed="false">
      <c r="A28" s="71" t="s">
        <v>49</v>
      </c>
      <c r="B28" s="61" t="s">
        <v>67</v>
      </c>
      <c r="C28" s="61" t="s">
        <v>51</v>
      </c>
      <c r="D28" s="72" t="n">
        <v>20180201</v>
      </c>
      <c r="E28" s="61" t="n">
        <v>5120000</v>
      </c>
      <c r="F28" s="64" t="str">
        <f aca="false">VLOOKUP(IF(E28&gt;10000,E28,IF(E28&lt;1000,E28*10000,E28*1000)),PlanComptable!$B$2:$C$714,2,0)</f>
        <v>Banques</v>
      </c>
      <c r="G28" s="61"/>
      <c r="H28" s="61"/>
      <c r="I28" s="73" t="n">
        <v>184.6</v>
      </c>
    </row>
    <row r="29" customFormat="false" ht="12.75" hidden="false" customHeight="true" outlineLevel="0" collapsed="false">
      <c r="A29" s="74" t="s">
        <v>49</v>
      </c>
      <c r="B29" s="75" t="s">
        <v>68</v>
      </c>
      <c r="C29" s="75" t="s">
        <v>51</v>
      </c>
      <c r="D29" s="76" t="n">
        <v>20180201</v>
      </c>
      <c r="E29" s="75" t="n">
        <v>5120000</v>
      </c>
      <c r="F29" s="77" t="str">
        <f aca="false">VLOOKUP(IF(E29&gt;10000,E29,IF(E29&lt;1000,E29*10000,E29*1000)),PlanComptable!$B$2:$C$714,2,0)</f>
        <v>Banques</v>
      </c>
      <c r="G29" s="75"/>
      <c r="H29" s="75"/>
      <c r="I29" s="78" t="n">
        <v>200.88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36.58"/>
    <col collapsed="false" customWidth="true" hidden="false" outlineLevel="0" max="3" min="3" style="0" width="14.35"/>
    <col collapsed="false" customWidth="true" hidden="false" outlineLevel="0" max="4" min="4" style="0" width="21.85"/>
    <col collapsed="false" customWidth="true" hidden="false" outlineLevel="0" max="5" min="5" style="0" width="20.5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39" t="s">
        <v>69</v>
      </c>
      <c r="B1" s="39" t="s">
        <v>70</v>
      </c>
      <c r="C1" s="39" t="s">
        <v>71</v>
      </c>
      <c r="D1" s="39" t="s">
        <v>72</v>
      </c>
      <c r="E1" s="39" t="s">
        <v>73</v>
      </c>
      <c r="F1" s="79"/>
      <c r="G1" s="79"/>
      <c r="H1" s="79"/>
      <c r="I1" s="79"/>
      <c r="J1" s="79"/>
    </row>
    <row r="2" customFormat="false" ht="12.8" hidden="false" customHeight="false" outlineLevel="0" collapsed="false">
      <c r="A2" s="7" t="n">
        <v>60</v>
      </c>
      <c r="B2" s="7" t="s">
        <v>74</v>
      </c>
      <c r="C2" s="7" t="s">
        <v>75</v>
      </c>
      <c r="D2" s="7" t="n">
        <v>4710000</v>
      </c>
      <c r="E2" s="7"/>
      <c r="F2" s="38"/>
      <c r="G2" s="38"/>
      <c r="H2" s="38"/>
      <c r="I2" s="38"/>
      <c r="J2" s="38"/>
    </row>
    <row r="3" customFormat="false" ht="12.8" hidden="false" customHeight="false" outlineLevel="0" collapsed="false">
      <c r="A3" s="7" t="n">
        <v>70</v>
      </c>
      <c r="B3" s="7" t="s">
        <v>76</v>
      </c>
      <c r="C3" s="7" t="s">
        <v>77</v>
      </c>
      <c r="D3" s="7" t="n">
        <v>4710000</v>
      </c>
      <c r="E3" s="7"/>
      <c r="F3" s="38"/>
      <c r="G3" s="38"/>
      <c r="H3" s="38"/>
      <c r="I3" s="38"/>
      <c r="J3" s="38"/>
    </row>
    <row r="4" customFormat="false" ht="12.8" hidden="false" customHeight="false" outlineLevel="0" collapsed="false">
      <c r="A4" s="7" t="n">
        <v>90</v>
      </c>
      <c r="B4" s="7" t="s">
        <v>78</v>
      </c>
      <c r="C4" s="7" t="s">
        <v>79</v>
      </c>
      <c r="D4" s="7" t="n">
        <v>4710000</v>
      </c>
      <c r="E4" s="7"/>
      <c r="F4" s="38"/>
      <c r="G4" s="38"/>
      <c r="H4" s="38"/>
      <c r="I4" s="38"/>
      <c r="J4" s="38"/>
    </row>
    <row r="5" customFormat="false" ht="12.8" hidden="false" customHeight="false" outlineLevel="0" collapsed="false">
      <c r="A5" s="7" t="s">
        <v>42</v>
      </c>
      <c r="B5" s="7" t="s">
        <v>80</v>
      </c>
      <c r="C5" s="7" t="s">
        <v>81</v>
      </c>
      <c r="D5" s="7" t="n">
        <v>4710000</v>
      </c>
      <c r="E5" s="7" t="n">
        <v>5120000</v>
      </c>
      <c r="F5" s="38"/>
      <c r="G5" s="38"/>
      <c r="H5" s="38"/>
      <c r="I5" s="38"/>
      <c r="J5" s="38"/>
    </row>
    <row r="6" customFormat="false" ht="12.8" hidden="false" customHeight="false" outlineLevel="0" collapsed="false">
      <c r="A6" s="7" t="s">
        <v>82</v>
      </c>
      <c r="B6" s="7" t="s">
        <v>83</v>
      </c>
      <c r="C6" s="7" t="s">
        <v>81</v>
      </c>
      <c r="D6" s="7" t="n">
        <v>4710000</v>
      </c>
      <c r="E6" s="7" t="n">
        <v>5300000</v>
      </c>
      <c r="F6" s="38"/>
      <c r="G6" s="38"/>
      <c r="H6" s="38"/>
      <c r="I6" s="38"/>
      <c r="J6" s="38"/>
    </row>
    <row r="7" customFormat="false" ht="12.8" hidden="false" customHeight="false" outlineLevel="0" collapsed="false">
      <c r="A7" s="7" t="s">
        <v>84</v>
      </c>
      <c r="B7" s="7" t="s">
        <v>85</v>
      </c>
      <c r="C7" s="7" t="s">
        <v>81</v>
      </c>
      <c r="D7" s="7" t="n">
        <v>4710000</v>
      </c>
      <c r="E7" s="7" t="n">
        <v>5140000</v>
      </c>
      <c r="F7" s="38"/>
      <c r="G7" s="38"/>
      <c r="H7" s="38"/>
      <c r="I7" s="38"/>
      <c r="J7" s="38"/>
    </row>
    <row r="8" customFormat="false" ht="12.8" hidden="false" customHeight="false" outlineLevel="0" collapsed="false">
      <c r="A8" s="7" t="s">
        <v>86</v>
      </c>
      <c r="B8" s="7" t="s">
        <v>87</v>
      </c>
      <c r="C8" s="7" t="s">
        <v>88</v>
      </c>
      <c r="D8" s="7" t="n">
        <v>4710000</v>
      </c>
      <c r="E8" s="7"/>
      <c r="F8" s="38"/>
      <c r="G8" s="38"/>
      <c r="H8" s="38"/>
      <c r="I8" s="38"/>
      <c r="J8" s="38"/>
    </row>
    <row r="9" customFormat="false" ht="12.8" hidden="false" customHeight="false" outlineLevel="0" collapsed="false">
      <c r="A9" s="7" t="s">
        <v>89</v>
      </c>
      <c r="B9" s="7" t="s">
        <v>90</v>
      </c>
      <c r="C9" s="7" t="s">
        <v>91</v>
      </c>
      <c r="D9" s="7" t="n">
        <v>4710000</v>
      </c>
      <c r="E9" s="7"/>
      <c r="F9" s="38"/>
      <c r="G9" s="38"/>
      <c r="H9" s="38"/>
      <c r="I9" s="38"/>
      <c r="J9" s="38"/>
    </row>
    <row r="10" customFormat="false" ht="12.8" hidden="false" customHeight="false" outlineLevel="0" collapsed="false">
      <c r="A10" s="7" t="s">
        <v>92</v>
      </c>
      <c r="B10" s="7" t="s">
        <v>93</v>
      </c>
      <c r="C10" s="7" t="s">
        <v>79</v>
      </c>
      <c r="D10" s="7" t="n">
        <v>4710000</v>
      </c>
      <c r="E10" s="7"/>
      <c r="F10" s="38"/>
      <c r="G10" s="38"/>
      <c r="H10" s="38"/>
      <c r="I10" s="38"/>
      <c r="J10" s="38"/>
    </row>
    <row r="11" customFormat="false" ht="12.8" hidden="false" customHeight="false" outlineLevel="0" collapsed="false">
      <c r="A11" s="7" t="s">
        <v>94</v>
      </c>
      <c r="B11" s="7" t="s">
        <v>95</v>
      </c>
      <c r="C11" s="7" t="s">
        <v>79</v>
      </c>
      <c r="D11" s="7" t="n">
        <v>4710000</v>
      </c>
      <c r="E11" s="7"/>
      <c r="F11" s="38"/>
      <c r="G11" s="38"/>
      <c r="H11" s="38"/>
      <c r="I11" s="38"/>
      <c r="J11" s="38"/>
    </row>
    <row r="12" customFormat="false" ht="12.8" hidden="false" customHeight="false" outlineLevel="0" collapsed="false">
      <c r="A12" s="7" t="s">
        <v>96</v>
      </c>
      <c r="B12" s="7" t="s">
        <v>97</v>
      </c>
      <c r="C12" s="7" t="s">
        <v>98</v>
      </c>
      <c r="D12" s="7" t="n">
        <v>4710000</v>
      </c>
      <c r="E12" s="7"/>
      <c r="F12" s="38"/>
      <c r="G12" s="38"/>
      <c r="H12" s="38"/>
      <c r="I12" s="38"/>
      <c r="J12" s="38"/>
    </row>
    <row r="13" customFormat="false" ht="12.8" hidden="false" customHeight="false" outlineLevel="0" collapsed="false">
      <c r="A13" s="7" t="s">
        <v>99</v>
      </c>
      <c r="B13" s="7" t="s">
        <v>100</v>
      </c>
      <c r="C13" s="7" t="s">
        <v>79</v>
      </c>
      <c r="D13" s="7" t="n">
        <v>4710000</v>
      </c>
      <c r="E13" s="7"/>
      <c r="F13" s="38"/>
      <c r="G13" s="38"/>
      <c r="H13" s="38"/>
      <c r="I13" s="38"/>
      <c r="J13" s="38"/>
    </row>
    <row r="14" customFormat="false" ht="12.8" hidden="false" customHeight="false" outlineLevel="0" collapsed="false">
      <c r="A14" s="7" t="s">
        <v>101</v>
      </c>
      <c r="B14" s="7" t="s">
        <v>102</v>
      </c>
      <c r="C14" s="7" t="s">
        <v>79</v>
      </c>
      <c r="D14" s="7" t="n">
        <v>4710000</v>
      </c>
      <c r="E14" s="7"/>
      <c r="F14" s="38"/>
      <c r="G14" s="38"/>
      <c r="H14" s="38"/>
      <c r="I14" s="38"/>
      <c r="J14" s="38"/>
    </row>
    <row r="15" customFormat="false" ht="12.8" hidden="false" customHeight="false" outlineLevel="0" collapsed="false">
      <c r="A15" s="7" t="s">
        <v>51</v>
      </c>
      <c r="B15" s="7" t="s">
        <v>103</v>
      </c>
      <c r="C15" s="7" t="s">
        <v>104</v>
      </c>
      <c r="D15" s="7" t="n">
        <v>4710000</v>
      </c>
      <c r="E15" s="7"/>
      <c r="F15" s="38"/>
      <c r="G15" s="38"/>
      <c r="H15" s="38"/>
      <c r="I15" s="38"/>
      <c r="J15" s="38"/>
    </row>
    <row r="16" customFormat="false" ht="12.8" hidden="false" customHeight="false" outlineLevel="0" collapsed="false">
      <c r="A16" s="7" t="s">
        <v>105</v>
      </c>
      <c r="B16" s="7" t="s">
        <v>106</v>
      </c>
      <c r="C16" s="7" t="s">
        <v>107</v>
      </c>
      <c r="D16" s="7" t="n">
        <v>4710000</v>
      </c>
      <c r="E16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" width="6.01"/>
    <col collapsed="false" customWidth="true" hidden="false" outlineLevel="0" max="2" min="2" style="7" width="11.11"/>
    <col collapsed="false" customWidth="true" hidden="false" outlineLevel="0" max="3" min="3" style="7" width="52.9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80" t="s">
        <v>36</v>
      </c>
      <c r="B1" s="80" t="s">
        <v>108</v>
      </c>
      <c r="C1" s="80" t="s">
        <v>43</v>
      </c>
    </row>
    <row r="2" customFormat="false" ht="12.8" hidden="false" customHeight="false" outlineLevel="0" collapsed="false">
      <c r="A2" s="81" t="n">
        <v>1</v>
      </c>
      <c r="B2" s="81" t="n">
        <v>1010000</v>
      </c>
      <c r="C2" s="81" t="s">
        <v>109</v>
      </c>
    </row>
    <row r="3" customFormat="false" ht="12.8" hidden="false" customHeight="false" outlineLevel="0" collapsed="false">
      <c r="A3" s="81" t="n">
        <v>2</v>
      </c>
      <c r="B3" s="81" t="n">
        <v>1011000</v>
      </c>
      <c r="C3" s="81" t="s">
        <v>110</v>
      </c>
    </row>
    <row r="4" customFormat="false" ht="12.8" hidden="false" customHeight="false" outlineLevel="0" collapsed="false">
      <c r="A4" s="81" t="n">
        <v>3</v>
      </c>
      <c r="B4" s="81" t="n">
        <v>1012000</v>
      </c>
      <c r="C4" s="81" t="s">
        <v>111</v>
      </c>
    </row>
    <row r="5" customFormat="false" ht="12.8" hidden="false" customHeight="false" outlineLevel="0" collapsed="false">
      <c r="A5" s="81" t="n">
        <v>4</v>
      </c>
      <c r="B5" s="81" t="n">
        <v>1013000</v>
      </c>
      <c r="C5" s="81" t="s">
        <v>112</v>
      </c>
    </row>
    <row r="6" customFormat="false" ht="12.8" hidden="false" customHeight="false" outlineLevel="0" collapsed="false">
      <c r="A6" s="81" t="n">
        <v>5</v>
      </c>
      <c r="B6" s="81" t="n">
        <v>1018000</v>
      </c>
      <c r="C6" s="81" t="s">
        <v>113</v>
      </c>
    </row>
    <row r="7" customFormat="false" ht="12.8" hidden="false" customHeight="false" outlineLevel="0" collapsed="false">
      <c r="A7" s="81" t="n">
        <v>6</v>
      </c>
      <c r="B7" s="81" t="n">
        <v>1041000</v>
      </c>
      <c r="C7" s="81" t="s">
        <v>114</v>
      </c>
    </row>
    <row r="8" customFormat="false" ht="12.8" hidden="false" customHeight="false" outlineLevel="0" collapsed="false">
      <c r="A8" s="81" t="n">
        <v>7</v>
      </c>
      <c r="B8" s="81" t="n">
        <v>1042000</v>
      </c>
      <c r="C8" s="81" t="s">
        <v>115</v>
      </c>
    </row>
    <row r="9" customFormat="false" ht="12.8" hidden="false" customHeight="false" outlineLevel="0" collapsed="false">
      <c r="A9" s="81" t="n">
        <v>8</v>
      </c>
      <c r="B9" s="81" t="n">
        <v>1043000</v>
      </c>
      <c r="C9" s="81" t="s">
        <v>116</v>
      </c>
    </row>
    <row r="10" customFormat="false" ht="12.8" hidden="false" customHeight="false" outlineLevel="0" collapsed="false">
      <c r="A10" s="81" t="n">
        <v>9</v>
      </c>
      <c r="B10" s="81" t="n">
        <v>1044000</v>
      </c>
      <c r="C10" s="81" t="s">
        <v>117</v>
      </c>
    </row>
    <row r="11" customFormat="false" ht="12.8" hidden="false" customHeight="false" outlineLevel="0" collapsed="false">
      <c r="A11" s="81" t="n">
        <v>10</v>
      </c>
      <c r="B11" s="81" t="n">
        <v>1061000</v>
      </c>
      <c r="C11" s="81" t="s">
        <v>118</v>
      </c>
    </row>
    <row r="12" customFormat="false" ht="12.8" hidden="false" customHeight="false" outlineLevel="0" collapsed="false">
      <c r="A12" s="81" t="n">
        <v>11</v>
      </c>
      <c r="B12" s="81" t="n">
        <v>1062000</v>
      </c>
      <c r="C12" s="81" t="s">
        <v>119</v>
      </c>
    </row>
    <row r="13" customFormat="false" ht="12.8" hidden="false" customHeight="false" outlineLevel="0" collapsed="false">
      <c r="A13" s="81" t="n">
        <v>12</v>
      </c>
      <c r="B13" s="81" t="n">
        <v>1063000</v>
      </c>
      <c r="C13" s="81" t="s">
        <v>120</v>
      </c>
    </row>
    <row r="14" customFormat="false" ht="12.8" hidden="false" customHeight="false" outlineLevel="0" collapsed="false">
      <c r="A14" s="81" t="n">
        <v>13</v>
      </c>
      <c r="B14" s="81" t="n">
        <v>1064000</v>
      </c>
      <c r="C14" s="81" t="s">
        <v>121</v>
      </c>
    </row>
    <row r="15" customFormat="false" ht="12.8" hidden="false" customHeight="false" outlineLevel="0" collapsed="false">
      <c r="A15" s="81" t="n">
        <v>14</v>
      </c>
      <c r="B15" s="81" t="n">
        <v>1068000</v>
      </c>
      <c r="C15" s="81" t="s">
        <v>122</v>
      </c>
    </row>
    <row r="16" customFormat="false" ht="12.8" hidden="false" customHeight="false" outlineLevel="0" collapsed="false">
      <c r="A16" s="81" t="n">
        <v>15</v>
      </c>
      <c r="B16" s="81" t="n">
        <v>1070000</v>
      </c>
      <c r="C16" s="81" t="s">
        <v>123</v>
      </c>
    </row>
    <row r="17" customFormat="false" ht="12.8" hidden="false" customHeight="false" outlineLevel="0" collapsed="false">
      <c r="A17" s="81" t="n">
        <v>16</v>
      </c>
      <c r="B17" s="81" t="n">
        <v>1080000</v>
      </c>
      <c r="C17" s="81" t="s">
        <v>124</v>
      </c>
    </row>
    <row r="18" customFormat="false" ht="12.8" hidden="false" customHeight="false" outlineLevel="0" collapsed="false">
      <c r="A18" s="81" t="n">
        <v>17</v>
      </c>
      <c r="B18" s="81" t="n">
        <v>1090000</v>
      </c>
      <c r="C18" s="81" t="s">
        <v>125</v>
      </c>
    </row>
    <row r="19" customFormat="false" ht="12.8" hidden="false" customHeight="false" outlineLevel="0" collapsed="false">
      <c r="A19" s="81" t="n">
        <v>18</v>
      </c>
      <c r="B19" s="81" t="n">
        <v>1100000</v>
      </c>
      <c r="C19" s="81" t="s">
        <v>126</v>
      </c>
    </row>
    <row r="20" customFormat="false" ht="12.8" hidden="false" customHeight="false" outlineLevel="0" collapsed="false">
      <c r="A20" s="81" t="n">
        <v>19</v>
      </c>
      <c r="B20" s="81" t="n">
        <v>1190000</v>
      </c>
      <c r="C20" s="81" t="s">
        <v>127</v>
      </c>
    </row>
    <row r="21" customFormat="false" ht="12.8" hidden="false" customHeight="false" outlineLevel="0" collapsed="false">
      <c r="A21" s="81" t="n">
        <v>20</v>
      </c>
      <c r="B21" s="81" t="n">
        <v>1200000</v>
      </c>
      <c r="C21" s="81" t="s">
        <v>128</v>
      </c>
    </row>
    <row r="22" customFormat="false" ht="12.8" hidden="false" customHeight="false" outlineLevel="0" collapsed="false">
      <c r="A22" s="81" t="n">
        <v>21</v>
      </c>
      <c r="B22" s="81" t="n">
        <v>1290000</v>
      </c>
      <c r="C22" s="81" t="s">
        <v>129</v>
      </c>
    </row>
    <row r="23" customFormat="false" ht="12.8" hidden="false" customHeight="false" outlineLevel="0" collapsed="false">
      <c r="A23" s="81" t="n">
        <v>22</v>
      </c>
      <c r="B23" s="81" t="n">
        <v>1310000</v>
      </c>
      <c r="C23" s="81" t="s">
        <v>130</v>
      </c>
    </row>
    <row r="24" customFormat="false" ht="12.8" hidden="false" customHeight="false" outlineLevel="0" collapsed="false">
      <c r="A24" s="81" t="n">
        <v>23</v>
      </c>
      <c r="B24" s="81" t="n">
        <v>1380000</v>
      </c>
      <c r="C24" s="81" t="s">
        <v>131</v>
      </c>
    </row>
    <row r="25" customFormat="false" ht="12.8" hidden="false" customHeight="false" outlineLevel="0" collapsed="false">
      <c r="A25" s="81" t="n">
        <v>24</v>
      </c>
      <c r="B25" s="81" t="n">
        <v>1390000</v>
      </c>
      <c r="C25" s="81" t="s">
        <v>132</v>
      </c>
    </row>
    <row r="26" customFormat="false" ht="12.8" hidden="false" customHeight="false" outlineLevel="0" collapsed="false">
      <c r="A26" s="81" t="n">
        <v>25</v>
      </c>
      <c r="B26" s="81" t="n">
        <v>1420000</v>
      </c>
      <c r="C26" s="81" t="s">
        <v>133</v>
      </c>
    </row>
    <row r="27" customFormat="false" ht="12.8" hidden="false" customHeight="false" outlineLevel="0" collapsed="false">
      <c r="A27" s="81" t="n">
        <v>26</v>
      </c>
      <c r="B27" s="81" t="n">
        <v>1430000</v>
      </c>
      <c r="C27" s="81" t="s">
        <v>134</v>
      </c>
    </row>
    <row r="28" customFormat="false" ht="12.8" hidden="false" customHeight="false" outlineLevel="0" collapsed="false">
      <c r="A28" s="81" t="n">
        <v>27</v>
      </c>
      <c r="B28" s="81" t="n">
        <v>1440000</v>
      </c>
      <c r="C28" s="81" t="s">
        <v>135</v>
      </c>
    </row>
    <row r="29" customFormat="false" ht="12.8" hidden="false" customHeight="false" outlineLevel="0" collapsed="false">
      <c r="A29" s="81" t="n">
        <v>28</v>
      </c>
      <c r="B29" s="81" t="n">
        <v>1450000</v>
      </c>
      <c r="C29" s="81" t="s">
        <v>136</v>
      </c>
    </row>
    <row r="30" customFormat="false" ht="12.8" hidden="false" customHeight="false" outlineLevel="0" collapsed="false">
      <c r="A30" s="81" t="n">
        <v>29</v>
      </c>
      <c r="B30" s="81" t="n">
        <v>1460000</v>
      </c>
      <c r="C30" s="81" t="s">
        <v>137</v>
      </c>
    </row>
    <row r="31" customFormat="false" ht="12.8" hidden="false" customHeight="false" outlineLevel="0" collapsed="false">
      <c r="A31" s="81" t="n">
        <v>30</v>
      </c>
      <c r="B31" s="81" t="n">
        <v>1470000</v>
      </c>
      <c r="C31" s="81" t="s">
        <v>138</v>
      </c>
    </row>
    <row r="32" customFormat="false" ht="12.8" hidden="false" customHeight="false" outlineLevel="0" collapsed="false">
      <c r="A32" s="81" t="n">
        <v>31</v>
      </c>
      <c r="B32" s="81" t="n">
        <v>1480000</v>
      </c>
      <c r="C32" s="81" t="s">
        <v>139</v>
      </c>
    </row>
    <row r="33" customFormat="false" ht="12.8" hidden="false" customHeight="false" outlineLevel="0" collapsed="false">
      <c r="A33" s="81" t="n">
        <v>32</v>
      </c>
      <c r="B33" s="81" t="n">
        <v>1510000</v>
      </c>
      <c r="C33" s="81" t="s">
        <v>140</v>
      </c>
    </row>
    <row r="34" customFormat="false" ht="12.8" hidden="false" customHeight="false" outlineLevel="0" collapsed="false">
      <c r="A34" s="81" t="n">
        <v>33</v>
      </c>
      <c r="B34" s="81" t="n">
        <v>1511000</v>
      </c>
      <c r="C34" s="81" t="s">
        <v>141</v>
      </c>
    </row>
    <row r="35" customFormat="false" ht="12.8" hidden="false" customHeight="false" outlineLevel="0" collapsed="false">
      <c r="A35" s="81" t="n">
        <v>34</v>
      </c>
      <c r="B35" s="81" t="n">
        <v>1512000</v>
      </c>
      <c r="C35" s="81" t="s">
        <v>142</v>
      </c>
    </row>
    <row r="36" customFormat="false" ht="12.8" hidden="false" customHeight="false" outlineLevel="0" collapsed="false">
      <c r="A36" s="81" t="n">
        <v>35</v>
      </c>
      <c r="B36" s="81" t="n">
        <v>1513000</v>
      </c>
      <c r="C36" s="81" t="s">
        <v>143</v>
      </c>
    </row>
    <row r="37" customFormat="false" ht="12.8" hidden="false" customHeight="false" outlineLevel="0" collapsed="false">
      <c r="A37" s="81" t="n">
        <v>36</v>
      </c>
      <c r="B37" s="81" t="n">
        <v>1514000</v>
      </c>
      <c r="C37" s="81" t="s">
        <v>144</v>
      </c>
    </row>
    <row r="38" customFormat="false" ht="12.8" hidden="false" customHeight="false" outlineLevel="0" collapsed="false">
      <c r="A38" s="81" t="n">
        <v>37</v>
      </c>
      <c r="B38" s="81" t="n">
        <v>1515000</v>
      </c>
      <c r="C38" s="81" t="s">
        <v>145</v>
      </c>
    </row>
    <row r="39" customFormat="false" ht="12.8" hidden="false" customHeight="false" outlineLevel="0" collapsed="false">
      <c r="A39" s="81" t="n">
        <v>38</v>
      </c>
      <c r="B39" s="81" t="n">
        <v>1518000</v>
      </c>
      <c r="C39" s="81" t="s">
        <v>146</v>
      </c>
    </row>
    <row r="40" customFormat="false" ht="12.8" hidden="false" customHeight="false" outlineLevel="0" collapsed="false">
      <c r="A40" s="81" t="n">
        <v>39</v>
      </c>
      <c r="B40" s="81" t="n">
        <v>1530000</v>
      </c>
      <c r="C40" s="81" t="s">
        <v>147</v>
      </c>
    </row>
    <row r="41" customFormat="false" ht="12.8" hidden="false" customHeight="false" outlineLevel="0" collapsed="false">
      <c r="A41" s="81" t="n">
        <v>40</v>
      </c>
      <c r="B41" s="81" t="n">
        <v>1550000</v>
      </c>
      <c r="C41" s="81" t="s">
        <v>148</v>
      </c>
    </row>
    <row r="42" customFormat="false" ht="12.8" hidden="false" customHeight="false" outlineLevel="0" collapsed="false">
      <c r="A42" s="81" t="n">
        <v>41</v>
      </c>
      <c r="B42" s="81" t="n">
        <v>1560000</v>
      </c>
      <c r="C42" s="81" t="s">
        <v>149</v>
      </c>
    </row>
    <row r="43" customFormat="false" ht="12.8" hidden="false" customHeight="false" outlineLevel="0" collapsed="false">
      <c r="A43" s="81" t="n">
        <v>42</v>
      </c>
      <c r="B43" s="81" t="n">
        <v>1570000</v>
      </c>
      <c r="C43" s="81" t="s">
        <v>150</v>
      </c>
    </row>
    <row r="44" customFormat="false" ht="12.8" hidden="false" customHeight="false" outlineLevel="0" collapsed="false">
      <c r="A44" s="81" t="n">
        <v>43</v>
      </c>
      <c r="B44" s="81" t="n">
        <v>1572000</v>
      </c>
      <c r="C44" s="81" t="s">
        <v>151</v>
      </c>
    </row>
    <row r="45" customFormat="false" ht="12.8" hidden="false" customHeight="false" outlineLevel="0" collapsed="false">
      <c r="A45" s="81" t="n">
        <v>44</v>
      </c>
      <c r="B45" s="81" t="n">
        <v>1580000</v>
      </c>
      <c r="C45" s="81" t="s">
        <v>152</v>
      </c>
    </row>
    <row r="46" customFormat="false" ht="12.8" hidden="false" customHeight="false" outlineLevel="0" collapsed="false">
      <c r="A46" s="81" t="n">
        <v>45</v>
      </c>
      <c r="B46" s="81" t="n">
        <v>1582000</v>
      </c>
      <c r="C46" s="81" t="s">
        <v>153</v>
      </c>
    </row>
    <row r="47" customFormat="false" ht="12.8" hidden="false" customHeight="false" outlineLevel="0" collapsed="false">
      <c r="A47" s="81" t="n">
        <v>46</v>
      </c>
      <c r="B47" s="81" t="n">
        <v>1610000</v>
      </c>
      <c r="C47" s="81" t="s">
        <v>154</v>
      </c>
    </row>
    <row r="48" customFormat="false" ht="12.8" hidden="false" customHeight="false" outlineLevel="0" collapsed="false">
      <c r="A48" s="81" t="n">
        <v>47</v>
      </c>
      <c r="B48" s="81" t="n">
        <v>1630000</v>
      </c>
      <c r="C48" s="81" t="s">
        <v>155</v>
      </c>
    </row>
    <row r="49" customFormat="false" ht="12.8" hidden="false" customHeight="false" outlineLevel="0" collapsed="false">
      <c r="A49" s="81" t="n">
        <v>48</v>
      </c>
      <c r="B49" s="81" t="n">
        <v>1640000</v>
      </c>
      <c r="C49" s="81" t="s">
        <v>156</v>
      </c>
    </row>
    <row r="50" customFormat="false" ht="12.8" hidden="false" customHeight="false" outlineLevel="0" collapsed="false">
      <c r="A50" s="81" t="n">
        <v>49</v>
      </c>
      <c r="B50" s="81" t="n">
        <v>1650000</v>
      </c>
      <c r="C50" s="81" t="s">
        <v>157</v>
      </c>
    </row>
    <row r="51" customFormat="false" ht="12.8" hidden="false" customHeight="false" outlineLevel="0" collapsed="false">
      <c r="A51" s="81" t="n">
        <v>50</v>
      </c>
      <c r="B51" s="81" t="n">
        <v>1660000</v>
      </c>
      <c r="C51" s="81" t="s">
        <v>158</v>
      </c>
    </row>
    <row r="52" customFormat="false" ht="12.8" hidden="false" customHeight="false" outlineLevel="0" collapsed="false">
      <c r="A52" s="81" t="n">
        <v>51</v>
      </c>
      <c r="B52" s="81" t="n">
        <v>1661000</v>
      </c>
      <c r="C52" s="81" t="s">
        <v>159</v>
      </c>
    </row>
    <row r="53" customFormat="false" ht="12.8" hidden="false" customHeight="false" outlineLevel="0" collapsed="false">
      <c r="A53" s="81" t="n">
        <v>52</v>
      </c>
      <c r="B53" s="81" t="n">
        <v>1662000</v>
      </c>
      <c r="C53" s="81" t="s">
        <v>160</v>
      </c>
    </row>
    <row r="54" customFormat="false" ht="12.8" hidden="false" customHeight="false" outlineLevel="0" collapsed="false">
      <c r="A54" s="81" t="n">
        <v>53</v>
      </c>
      <c r="B54" s="81" t="n">
        <v>1670000</v>
      </c>
      <c r="C54" s="81" t="s">
        <v>161</v>
      </c>
    </row>
    <row r="55" customFormat="false" ht="12.8" hidden="false" customHeight="false" outlineLevel="0" collapsed="false">
      <c r="A55" s="81" t="n">
        <v>54</v>
      </c>
      <c r="B55" s="81" t="n">
        <v>1680000</v>
      </c>
      <c r="C55" s="81" t="s">
        <v>162</v>
      </c>
    </row>
    <row r="56" customFormat="false" ht="12.8" hidden="false" customHeight="false" outlineLevel="0" collapsed="false">
      <c r="A56" s="81" t="n">
        <v>55</v>
      </c>
      <c r="B56" s="81" t="n">
        <v>1685000</v>
      </c>
      <c r="C56" s="81" t="s">
        <v>163</v>
      </c>
    </row>
    <row r="57" customFormat="false" ht="12.8" hidden="false" customHeight="false" outlineLevel="0" collapsed="false">
      <c r="A57" s="81" t="n">
        <v>56</v>
      </c>
      <c r="B57" s="81" t="n">
        <v>1687000</v>
      </c>
      <c r="C57" s="81" t="s">
        <v>164</v>
      </c>
    </row>
    <row r="58" customFormat="false" ht="12.8" hidden="false" customHeight="false" outlineLevel="0" collapsed="false">
      <c r="A58" s="81" t="n">
        <v>57</v>
      </c>
      <c r="B58" s="81" t="n">
        <v>1688000</v>
      </c>
      <c r="C58" s="81" t="s">
        <v>165</v>
      </c>
    </row>
    <row r="59" customFormat="false" ht="12.8" hidden="false" customHeight="false" outlineLevel="0" collapsed="false">
      <c r="A59" s="81" t="n">
        <v>58</v>
      </c>
      <c r="B59" s="81" t="n">
        <v>1690000</v>
      </c>
      <c r="C59" s="81" t="s">
        <v>166</v>
      </c>
    </row>
    <row r="60" customFormat="false" ht="12.8" hidden="false" customHeight="false" outlineLevel="0" collapsed="false">
      <c r="A60" s="81" t="n">
        <v>59</v>
      </c>
      <c r="B60" s="81" t="n">
        <v>1710000</v>
      </c>
      <c r="C60" s="81" t="s">
        <v>167</v>
      </c>
    </row>
    <row r="61" customFormat="false" ht="12.8" hidden="false" customHeight="false" outlineLevel="0" collapsed="false">
      <c r="A61" s="81" t="n">
        <v>60</v>
      </c>
      <c r="B61" s="81" t="n">
        <v>1740000</v>
      </c>
      <c r="C61" s="81" t="s">
        <v>168</v>
      </c>
    </row>
    <row r="62" customFormat="false" ht="12.8" hidden="false" customHeight="false" outlineLevel="0" collapsed="false">
      <c r="A62" s="81" t="n">
        <v>61</v>
      </c>
      <c r="B62" s="81" t="n">
        <v>1780000</v>
      </c>
      <c r="C62" s="81" t="s">
        <v>169</v>
      </c>
    </row>
    <row r="63" customFormat="false" ht="12.8" hidden="false" customHeight="false" outlineLevel="0" collapsed="false">
      <c r="A63" s="81" t="n">
        <v>62</v>
      </c>
      <c r="B63" s="81" t="n">
        <v>1810000</v>
      </c>
      <c r="C63" s="81" t="s">
        <v>170</v>
      </c>
    </row>
    <row r="64" customFormat="false" ht="12.8" hidden="false" customHeight="false" outlineLevel="0" collapsed="false">
      <c r="A64" s="81" t="n">
        <v>63</v>
      </c>
      <c r="B64" s="81" t="n">
        <v>1860000</v>
      </c>
      <c r="C64" s="81" t="s">
        <v>171</v>
      </c>
    </row>
    <row r="65" customFormat="false" ht="12.8" hidden="false" customHeight="false" outlineLevel="0" collapsed="false">
      <c r="A65" s="81" t="n">
        <v>64</v>
      </c>
      <c r="B65" s="81" t="n">
        <v>1870000</v>
      </c>
      <c r="C65" s="81" t="s">
        <v>172</v>
      </c>
    </row>
    <row r="66" customFormat="false" ht="12.8" hidden="false" customHeight="false" outlineLevel="0" collapsed="false">
      <c r="A66" s="81" t="n">
        <v>65</v>
      </c>
      <c r="B66" s="81" t="n">
        <v>1880000</v>
      </c>
      <c r="C66" s="81" t="s">
        <v>173</v>
      </c>
    </row>
    <row r="67" customFormat="false" ht="12.8" hidden="false" customHeight="false" outlineLevel="0" collapsed="false">
      <c r="A67" s="82" t="n">
        <v>66</v>
      </c>
      <c r="B67" s="82" t="n">
        <v>2010000</v>
      </c>
      <c r="C67" s="82" t="s">
        <v>174</v>
      </c>
    </row>
    <row r="68" customFormat="false" ht="12.8" hidden="false" customHeight="false" outlineLevel="0" collapsed="false">
      <c r="A68" s="82" t="n">
        <v>67</v>
      </c>
      <c r="B68" s="82" t="n">
        <v>2011000</v>
      </c>
      <c r="C68" s="82" t="s">
        <v>175</v>
      </c>
    </row>
    <row r="69" customFormat="false" ht="12.8" hidden="false" customHeight="false" outlineLevel="0" collapsed="false">
      <c r="A69" s="82" t="n">
        <v>68</v>
      </c>
      <c r="B69" s="82" t="n">
        <v>2012000</v>
      </c>
      <c r="C69" s="82" t="s">
        <v>176</v>
      </c>
    </row>
    <row r="70" customFormat="false" ht="12.8" hidden="false" customHeight="false" outlineLevel="0" collapsed="false">
      <c r="A70" s="82" t="n">
        <v>69</v>
      </c>
      <c r="B70" s="82" t="n">
        <v>2013000</v>
      </c>
      <c r="C70" s="82" t="s">
        <v>177</v>
      </c>
    </row>
    <row r="71" customFormat="false" ht="12.8" hidden="false" customHeight="false" outlineLevel="0" collapsed="false">
      <c r="A71" s="82" t="n">
        <v>70</v>
      </c>
      <c r="B71" s="82" t="n">
        <v>2030000</v>
      </c>
      <c r="C71" s="82" t="s">
        <v>178</v>
      </c>
    </row>
    <row r="72" customFormat="false" ht="12.8" hidden="false" customHeight="false" outlineLevel="0" collapsed="false">
      <c r="A72" s="82" t="n">
        <v>71</v>
      </c>
      <c r="B72" s="82" t="n">
        <v>2050000</v>
      </c>
      <c r="C72" s="82" t="s">
        <v>179</v>
      </c>
    </row>
    <row r="73" customFormat="false" ht="12.8" hidden="false" customHeight="false" outlineLevel="0" collapsed="false">
      <c r="A73" s="82" t="n">
        <v>72</v>
      </c>
      <c r="B73" s="82" t="n">
        <v>2060000</v>
      </c>
      <c r="C73" s="82" t="s">
        <v>180</v>
      </c>
    </row>
    <row r="74" customFormat="false" ht="12.8" hidden="false" customHeight="false" outlineLevel="0" collapsed="false">
      <c r="A74" s="82" t="n">
        <v>73</v>
      </c>
      <c r="B74" s="82" t="n">
        <v>2070000</v>
      </c>
      <c r="C74" s="82" t="s">
        <v>181</v>
      </c>
    </row>
    <row r="75" customFormat="false" ht="12.8" hidden="false" customHeight="false" outlineLevel="0" collapsed="false">
      <c r="A75" s="82" t="n">
        <v>74</v>
      </c>
      <c r="B75" s="82" t="n">
        <v>2080000</v>
      </c>
      <c r="C75" s="82" t="s">
        <v>182</v>
      </c>
    </row>
    <row r="76" customFormat="false" ht="12.8" hidden="false" customHeight="false" outlineLevel="0" collapsed="false">
      <c r="A76" s="82" t="n">
        <v>75</v>
      </c>
      <c r="B76" s="82" t="n">
        <v>2110000</v>
      </c>
      <c r="C76" s="82" t="s">
        <v>183</v>
      </c>
    </row>
    <row r="77" customFormat="false" ht="12.8" hidden="false" customHeight="false" outlineLevel="0" collapsed="false">
      <c r="A77" s="82" t="n">
        <v>76</v>
      </c>
      <c r="B77" s="82" t="n">
        <v>2111000</v>
      </c>
      <c r="C77" s="82" t="s">
        <v>184</v>
      </c>
    </row>
    <row r="78" customFormat="false" ht="12.8" hidden="false" customHeight="false" outlineLevel="0" collapsed="false">
      <c r="A78" s="82" t="n">
        <v>77</v>
      </c>
      <c r="B78" s="82" t="n">
        <v>2112000</v>
      </c>
      <c r="C78" s="82" t="s">
        <v>185</v>
      </c>
    </row>
    <row r="79" customFormat="false" ht="12.8" hidden="false" customHeight="false" outlineLevel="0" collapsed="false">
      <c r="A79" s="82" t="n">
        <v>78</v>
      </c>
      <c r="B79" s="82" t="n">
        <v>2113000</v>
      </c>
      <c r="C79" s="82" t="s">
        <v>186</v>
      </c>
    </row>
    <row r="80" customFormat="false" ht="12.8" hidden="false" customHeight="false" outlineLevel="0" collapsed="false">
      <c r="A80" s="82" t="n">
        <v>79</v>
      </c>
      <c r="B80" s="82" t="n">
        <v>2114000</v>
      </c>
      <c r="C80" s="82" t="s">
        <v>187</v>
      </c>
    </row>
    <row r="81" customFormat="false" ht="12.8" hidden="false" customHeight="false" outlineLevel="0" collapsed="false">
      <c r="A81" s="82" t="n">
        <v>80</v>
      </c>
      <c r="B81" s="82" t="n">
        <v>2115000</v>
      </c>
      <c r="C81" s="82" t="s">
        <v>188</v>
      </c>
    </row>
    <row r="82" customFormat="false" ht="12.8" hidden="false" customHeight="false" outlineLevel="0" collapsed="false">
      <c r="A82" s="82" t="n">
        <v>81</v>
      </c>
      <c r="B82" s="82" t="n">
        <v>2116000</v>
      </c>
      <c r="C82" s="82" t="s">
        <v>189</v>
      </c>
    </row>
    <row r="83" customFormat="false" ht="12.8" hidden="false" customHeight="false" outlineLevel="0" collapsed="false">
      <c r="A83" s="82" t="n">
        <v>82</v>
      </c>
      <c r="B83" s="82" t="n">
        <v>2120000</v>
      </c>
      <c r="C83" s="82" t="s">
        <v>190</v>
      </c>
    </row>
    <row r="84" customFormat="false" ht="12.8" hidden="false" customHeight="false" outlineLevel="0" collapsed="false">
      <c r="A84" s="82" t="n">
        <v>83</v>
      </c>
      <c r="B84" s="82" t="n">
        <v>2130000</v>
      </c>
      <c r="C84" s="82" t="s">
        <v>191</v>
      </c>
    </row>
    <row r="85" customFormat="false" ht="12.8" hidden="false" customHeight="false" outlineLevel="0" collapsed="false">
      <c r="A85" s="82" t="n">
        <v>84</v>
      </c>
      <c r="B85" s="82" t="n">
        <v>2131000</v>
      </c>
      <c r="C85" s="82" t="s">
        <v>192</v>
      </c>
    </row>
    <row r="86" customFormat="false" ht="12.8" hidden="false" customHeight="false" outlineLevel="0" collapsed="false">
      <c r="A86" s="82" t="n">
        <v>85</v>
      </c>
      <c r="B86" s="82" t="n">
        <v>2135000</v>
      </c>
      <c r="C86" s="82" t="s">
        <v>193</v>
      </c>
    </row>
    <row r="87" customFormat="false" ht="12.8" hidden="false" customHeight="false" outlineLevel="0" collapsed="false">
      <c r="A87" s="82" t="n">
        <v>86</v>
      </c>
      <c r="B87" s="82" t="n">
        <v>2138000</v>
      </c>
      <c r="C87" s="82" t="s">
        <v>194</v>
      </c>
    </row>
    <row r="88" customFormat="false" ht="12.8" hidden="false" customHeight="false" outlineLevel="0" collapsed="false">
      <c r="A88" s="82" t="n">
        <v>87</v>
      </c>
      <c r="B88" s="82" t="n">
        <v>2140000</v>
      </c>
      <c r="C88" s="82" t="s">
        <v>195</v>
      </c>
    </row>
    <row r="89" customFormat="false" ht="12.8" hidden="false" customHeight="false" outlineLevel="0" collapsed="false">
      <c r="A89" s="82" t="n">
        <v>88</v>
      </c>
      <c r="B89" s="82" t="n">
        <v>2150000</v>
      </c>
      <c r="C89" s="82" t="s">
        <v>196</v>
      </c>
    </row>
    <row r="90" customFormat="false" ht="12.8" hidden="false" customHeight="false" outlineLevel="0" collapsed="false">
      <c r="A90" s="82" t="n">
        <v>89</v>
      </c>
      <c r="B90" s="82" t="n">
        <v>2151000</v>
      </c>
      <c r="C90" s="82" t="s">
        <v>197</v>
      </c>
    </row>
    <row r="91" customFormat="false" ht="12.8" hidden="false" customHeight="false" outlineLevel="0" collapsed="false">
      <c r="A91" s="82" t="n">
        <v>90</v>
      </c>
      <c r="B91" s="82" t="n">
        <v>2153000</v>
      </c>
      <c r="C91" s="82" t="s">
        <v>198</v>
      </c>
    </row>
    <row r="92" customFormat="false" ht="12.8" hidden="false" customHeight="false" outlineLevel="0" collapsed="false">
      <c r="A92" s="82" t="n">
        <v>91</v>
      </c>
      <c r="B92" s="82" t="n">
        <v>2154000</v>
      </c>
      <c r="C92" s="82" t="s">
        <v>199</v>
      </c>
    </row>
    <row r="93" customFormat="false" ht="12.8" hidden="false" customHeight="false" outlineLevel="0" collapsed="false">
      <c r="A93" s="82" t="n">
        <v>92</v>
      </c>
      <c r="B93" s="82" t="n">
        <v>2155000</v>
      </c>
      <c r="C93" s="82" t="s">
        <v>200</v>
      </c>
    </row>
    <row r="94" customFormat="false" ht="12.8" hidden="false" customHeight="false" outlineLevel="0" collapsed="false">
      <c r="A94" s="82" t="n">
        <v>93</v>
      </c>
      <c r="B94" s="82" t="n">
        <v>2157000</v>
      </c>
      <c r="C94" s="82" t="s">
        <v>201</v>
      </c>
    </row>
    <row r="95" customFormat="false" ht="12.8" hidden="false" customHeight="false" outlineLevel="0" collapsed="false">
      <c r="A95" s="82" t="n">
        <v>94</v>
      </c>
      <c r="B95" s="82" t="n">
        <v>2180000</v>
      </c>
      <c r="C95" s="82" t="s">
        <v>202</v>
      </c>
    </row>
    <row r="96" customFormat="false" ht="12.8" hidden="false" customHeight="false" outlineLevel="0" collapsed="false">
      <c r="A96" s="82" t="n">
        <v>95</v>
      </c>
      <c r="B96" s="82" t="n">
        <v>2181000</v>
      </c>
      <c r="C96" s="82" t="s">
        <v>203</v>
      </c>
    </row>
    <row r="97" customFormat="false" ht="12.8" hidden="false" customHeight="false" outlineLevel="0" collapsed="false">
      <c r="A97" s="82" t="n">
        <v>96</v>
      </c>
      <c r="B97" s="82" t="n">
        <v>2182000</v>
      </c>
      <c r="C97" s="82" t="s">
        <v>204</v>
      </c>
    </row>
    <row r="98" customFormat="false" ht="12.8" hidden="false" customHeight="false" outlineLevel="0" collapsed="false">
      <c r="A98" s="82" t="n">
        <v>97</v>
      </c>
      <c r="B98" s="82" t="n">
        <v>2183000</v>
      </c>
      <c r="C98" s="82" t="s">
        <v>205</v>
      </c>
    </row>
    <row r="99" customFormat="false" ht="12.8" hidden="false" customHeight="false" outlineLevel="0" collapsed="false">
      <c r="A99" s="82" t="n">
        <v>98</v>
      </c>
      <c r="B99" s="82" t="n">
        <v>2184000</v>
      </c>
      <c r="C99" s="82" t="s">
        <v>206</v>
      </c>
    </row>
    <row r="100" customFormat="false" ht="12.8" hidden="false" customHeight="false" outlineLevel="0" collapsed="false">
      <c r="A100" s="82" t="n">
        <v>99</v>
      </c>
      <c r="B100" s="82" t="n">
        <v>2185000</v>
      </c>
      <c r="C100" s="82" t="s">
        <v>207</v>
      </c>
    </row>
    <row r="101" customFormat="false" ht="12.8" hidden="false" customHeight="false" outlineLevel="0" collapsed="false">
      <c r="A101" s="82" t="n">
        <v>100</v>
      </c>
      <c r="B101" s="82" t="n">
        <v>2186000</v>
      </c>
      <c r="C101" s="82" t="s">
        <v>208</v>
      </c>
    </row>
    <row r="102" customFormat="false" ht="12.8" hidden="false" customHeight="false" outlineLevel="0" collapsed="false">
      <c r="A102" s="82" t="n">
        <v>101</v>
      </c>
      <c r="B102" s="82" t="n">
        <v>2200000</v>
      </c>
      <c r="C102" s="82" t="s">
        <v>209</v>
      </c>
    </row>
    <row r="103" customFormat="false" ht="12.8" hidden="false" customHeight="false" outlineLevel="0" collapsed="false">
      <c r="A103" s="82" t="n">
        <v>102</v>
      </c>
      <c r="B103" s="82" t="n">
        <v>2310000</v>
      </c>
      <c r="C103" s="82" t="s">
        <v>210</v>
      </c>
    </row>
    <row r="104" customFormat="false" ht="12.8" hidden="false" customHeight="false" outlineLevel="0" collapsed="false">
      <c r="A104" s="82" t="n">
        <v>103</v>
      </c>
      <c r="B104" s="82" t="n">
        <v>2312000</v>
      </c>
      <c r="C104" s="82" t="s">
        <v>211</v>
      </c>
    </row>
    <row r="105" customFormat="false" ht="12.8" hidden="false" customHeight="false" outlineLevel="0" collapsed="false">
      <c r="A105" s="82" t="n">
        <v>104</v>
      </c>
      <c r="B105" s="82" t="n">
        <v>2313000</v>
      </c>
      <c r="C105" s="82" t="s">
        <v>212</v>
      </c>
    </row>
    <row r="106" customFormat="false" ht="12.8" hidden="false" customHeight="false" outlineLevel="0" collapsed="false">
      <c r="A106" s="82" t="n">
        <v>105</v>
      </c>
      <c r="B106" s="82" t="n">
        <v>2315000</v>
      </c>
      <c r="C106" s="82" t="s">
        <v>213</v>
      </c>
    </row>
    <row r="107" customFormat="false" ht="12.8" hidden="false" customHeight="false" outlineLevel="0" collapsed="false">
      <c r="A107" s="82" t="n">
        <v>106</v>
      </c>
      <c r="B107" s="82" t="n">
        <v>2318000</v>
      </c>
      <c r="C107" s="82" t="s">
        <v>214</v>
      </c>
    </row>
    <row r="108" customFormat="false" ht="12.8" hidden="false" customHeight="false" outlineLevel="0" collapsed="false">
      <c r="A108" s="82" t="n">
        <v>107</v>
      </c>
      <c r="B108" s="82" t="n">
        <v>2320000</v>
      </c>
      <c r="C108" s="82" t="s">
        <v>215</v>
      </c>
    </row>
    <row r="109" customFormat="false" ht="12.8" hidden="false" customHeight="false" outlineLevel="0" collapsed="false">
      <c r="A109" s="82" t="n">
        <v>108</v>
      </c>
      <c r="B109" s="82" t="n">
        <v>2370000</v>
      </c>
      <c r="C109" s="82" t="s">
        <v>216</v>
      </c>
    </row>
    <row r="110" customFormat="false" ht="12.8" hidden="false" customHeight="false" outlineLevel="0" collapsed="false">
      <c r="A110" s="82" t="n">
        <v>109</v>
      </c>
      <c r="B110" s="82" t="n">
        <v>2380000</v>
      </c>
      <c r="C110" s="82" t="s">
        <v>217</v>
      </c>
    </row>
    <row r="111" customFormat="false" ht="12.8" hidden="false" customHeight="false" outlineLevel="0" collapsed="false">
      <c r="A111" s="82" t="n">
        <v>110</v>
      </c>
      <c r="B111" s="82" t="n">
        <v>2610000</v>
      </c>
      <c r="C111" s="82" t="s">
        <v>218</v>
      </c>
    </row>
    <row r="112" customFormat="false" ht="12.8" hidden="false" customHeight="false" outlineLevel="0" collapsed="false">
      <c r="A112" s="82" t="n">
        <v>111</v>
      </c>
      <c r="B112" s="82" t="n">
        <v>2611000</v>
      </c>
      <c r="C112" s="82" t="s">
        <v>219</v>
      </c>
    </row>
    <row r="113" customFormat="false" ht="12.8" hidden="false" customHeight="false" outlineLevel="0" collapsed="false">
      <c r="A113" s="82" t="n">
        <v>112</v>
      </c>
      <c r="B113" s="82" t="n">
        <v>2618000</v>
      </c>
      <c r="C113" s="82" t="s">
        <v>220</v>
      </c>
    </row>
    <row r="114" customFormat="false" ht="12.8" hidden="false" customHeight="false" outlineLevel="0" collapsed="false">
      <c r="A114" s="82" t="n">
        <v>113</v>
      </c>
      <c r="B114" s="82" t="n">
        <v>2660000</v>
      </c>
      <c r="C114" s="82" t="s">
        <v>221</v>
      </c>
    </row>
    <row r="115" customFormat="false" ht="12.8" hidden="false" customHeight="false" outlineLevel="0" collapsed="false">
      <c r="A115" s="82" t="n">
        <v>114</v>
      </c>
      <c r="B115" s="82" t="n">
        <v>2670000</v>
      </c>
      <c r="C115" s="82" t="s">
        <v>222</v>
      </c>
    </row>
    <row r="116" customFormat="false" ht="12.8" hidden="false" customHeight="false" outlineLevel="0" collapsed="false">
      <c r="A116" s="82" t="n">
        <v>115</v>
      </c>
      <c r="B116" s="82" t="n">
        <v>2680000</v>
      </c>
      <c r="C116" s="82" t="s">
        <v>223</v>
      </c>
    </row>
    <row r="117" customFormat="false" ht="12.8" hidden="false" customHeight="false" outlineLevel="0" collapsed="false">
      <c r="A117" s="82" t="n">
        <v>116</v>
      </c>
      <c r="B117" s="82" t="n">
        <v>2690000</v>
      </c>
      <c r="C117" s="82" t="s">
        <v>224</v>
      </c>
    </row>
    <row r="118" customFormat="false" ht="12.8" hidden="false" customHeight="false" outlineLevel="0" collapsed="false">
      <c r="A118" s="82" t="n">
        <v>117</v>
      </c>
      <c r="B118" s="82" t="n">
        <v>2710000</v>
      </c>
      <c r="C118" s="82" t="s">
        <v>225</v>
      </c>
    </row>
    <row r="119" customFormat="false" ht="12.8" hidden="false" customHeight="false" outlineLevel="0" collapsed="false">
      <c r="A119" s="82" t="n">
        <v>118</v>
      </c>
      <c r="B119" s="82" t="n">
        <v>2720000</v>
      </c>
      <c r="C119" s="82" t="s">
        <v>226</v>
      </c>
    </row>
    <row r="120" customFormat="false" ht="12.8" hidden="false" customHeight="false" outlineLevel="0" collapsed="false">
      <c r="A120" s="82" t="n">
        <v>119</v>
      </c>
      <c r="B120" s="82" t="n">
        <v>2740000</v>
      </c>
      <c r="C120" s="82" t="s">
        <v>227</v>
      </c>
    </row>
    <row r="121" customFormat="false" ht="12.8" hidden="false" customHeight="false" outlineLevel="0" collapsed="false">
      <c r="A121" s="82" t="n">
        <v>120</v>
      </c>
      <c r="B121" s="82" t="n">
        <v>2741000</v>
      </c>
      <c r="C121" s="82" t="s">
        <v>228</v>
      </c>
    </row>
    <row r="122" customFormat="false" ht="12.8" hidden="false" customHeight="false" outlineLevel="0" collapsed="false">
      <c r="A122" s="82" t="n">
        <v>121</v>
      </c>
      <c r="B122" s="82" t="n">
        <v>2742000</v>
      </c>
      <c r="C122" s="82" t="s">
        <v>229</v>
      </c>
    </row>
    <row r="123" customFormat="false" ht="12.8" hidden="false" customHeight="false" outlineLevel="0" collapsed="false">
      <c r="A123" s="82" t="n">
        <v>122</v>
      </c>
      <c r="B123" s="82" t="n">
        <v>2743000</v>
      </c>
      <c r="C123" s="82" t="s">
        <v>230</v>
      </c>
    </row>
    <row r="124" customFormat="false" ht="12.8" hidden="false" customHeight="false" outlineLevel="0" collapsed="false">
      <c r="A124" s="82" t="n">
        <v>123</v>
      </c>
      <c r="B124" s="82" t="n">
        <v>2748000</v>
      </c>
      <c r="C124" s="82" t="s">
        <v>231</v>
      </c>
    </row>
    <row r="125" customFormat="false" ht="12.8" hidden="false" customHeight="false" outlineLevel="0" collapsed="false">
      <c r="A125" s="82" t="n">
        <v>124</v>
      </c>
      <c r="B125" s="82" t="n">
        <v>2750000</v>
      </c>
      <c r="C125" s="82" t="s">
        <v>232</v>
      </c>
    </row>
    <row r="126" customFormat="false" ht="12.8" hidden="false" customHeight="false" outlineLevel="0" collapsed="false">
      <c r="A126" s="82" t="n">
        <v>125</v>
      </c>
      <c r="B126" s="82" t="n">
        <v>2751000</v>
      </c>
      <c r="C126" s="82" t="s">
        <v>233</v>
      </c>
    </row>
    <row r="127" customFormat="false" ht="12.8" hidden="false" customHeight="false" outlineLevel="0" collapsed="false">
      <c r="A127" s="82" t="n">
        <v>126</v>
      </c>
      <c r="B127" s="82" t="n">
        <v>2755000</v>
      </c>
      <c r="C127" s="82" t="s">
        <v>234</v>
      </c>
    </row>
    <row r="128" customFormat="false" ht="12.8" hidden="false" customHeight="false" outlineLevel="0" collapsed="false">
      <c r="A128" s="82" t="n">
        <v>127</v>
      </c>
      <c r="B128" s="82" t="n">
        <v>2760000</v>
      </c>
      <c r="C128" s="82" t="s">
        <v>235</v>
      </c>
    </row>
    <row r="129" customFormat="false" ht="12.8" hidden="false" customHeight="false" outlineLevel="0" collapsed="false">
      <c r="A129" s="82" t="n">
        <v>128</v>
      </c>
      <c r="B129" s="82" t="n">
        <v>2761000</v>
      </c>
      <c r="C129" s="82" t="s">
        <v>236</v>
      </c>
    </row>
    <row r="130" customFormat="false" ht="12.8" hidden="false" customHeight="false" outlineLevel="0" collapsed="false">
      <c r="A130" s="82" t="n">
        <v>129</v>
      </c>
      <c r="B130" s="82" t="n">
        <v>2768000</v>
      </c>
      <c r="C130" s="82" t="s">
        <v>165</v>
      </c>
    </row>
    <row r="131" customFormat="false" ht="12.8" hidden="false" customHeight="false" outlineLevel="0" collapsed="false">
      <c r="A131" s="82" t="n">
        <v>130</v>
      </c>
      <c r="B131" s="82" t="n">
        <v>2770000</v>
      </c>
      <c r="C131" s="82" t="s">
        <v>237</v>
      </c>
    </row>
    <row r="132" customFormat="false" ht="12.8" hidden="false" customHeight="false" outlineLevel="0" collapsed="false">
      <c r="A132" s="82" t="n">
        <v>131</v>
      </c>
      <c r="B132" s="82" t="n">
        <v>2790000</v>
      </c>
      <c r="C132" s="82" t="s">
        <v>224</v>
      </c>
    </row>
    <row r="133" customFormat="false" ht="12.8" hidden="false" customHeight="false" outlineLevel="0" collapsed="false">
      <c r="A133" s="82" t="n">
        <v>132</v>
      </c>
      <c r="B133" s="82" t="n">
        <v>2800000</v>
      </c>
      <c r="C133" s="82" t="s">
        <v>238</v>
      </c>
    </row>
    <row r="134" customFormat="false" ht="12.8" hidden="false" customHeight="false" outlineLevel="0" collapsed="false">
      <c r="A134" s="82" t="n">
        <v>133</v>
      </c>
      <c r="B134" s="82" t="n">
        <v>2801000</v>
      </c>
      <c r="C134" s="82" t="s">
        <v>239</v>
      </c>
    </row>
    <row r="135" customFormat="false" ht="12.8" hidden="false" customHeight="false" outlineLevel="0" collapsed="false">
      <c r="A135" s="82" t="n">
        <v>134</v>
      </c>
      <c r="B135" s="82" t="n">
        <v>2803000</v>
      </c>
      <c r="C135" s="82" t="s">
        <v>240</v>
      </c>
    </row>
    <row r="136" customFormat="false" ht="12.8" hidden="false" customHeight="false" outlineLevel="0" collapsed="false">
      <c r="A136" s="82" t="n">
        <v>135</v>
      </c>
      <c r="B136" s="82" t="n">
        <v>2805000</v>
      </c>
      <c r="C136" s="82" t="s">
        <v>241</v>
      </c>
    </row>
    <row r="137" customFormat="false" ht="12.8" hidden="false" customHeight="false" outlineLevel="0" collapsed="false">
      <c r="A137" s="82" t="n">
        <v>136</v>
      </c>
      <c r="B137" s="82" t="n">
        <v>2807000</v>
      </c>
      <c r="C137" s="82" t="s">
        <v>242</v>
      </c>
    </row>
    <row r="138" customFormat="false" ht="12.8" hidden="false" customHeight="false" outlineLevel="0" collapsed="false">
      <c r="A138" s="82" t="n">
        <v>137</v>
      </c>
      <c r="B138" s="82" t="n">
        <v>2808000</v>
      </c>
      <c r="C138" s="82" t="s">
        <v>243</v>
      </c>
    </row>
    <row r="139" customFormat="false" ht="12.8" hidden="false" customHeight="false" outlineLevel="0" collapsed="false">
      <c r="A139" s="82" t="n">
        <v>138</v>
      </c>
      <c r="B139" s="82" t="n">
        <v>2811000</v>
      </c>
      <c r="C139" s="82" t="s">
        <v>244</v>
      </c>
    </row>
    <row r="140" customFormat="false" ht="12.8" hidden="false" customHeight="false" outlineLevel="0" collapsed="false">
      <c r="A140" s="82" t="n">
        <v>139</v>
      </c>
      <c r="B140" s="82" t="n">
        <v>2812000</v>
      </c>
      <c r="C140" s="82" t="s">
        <v>245</v>
      </c>
    </row>
    <row r="141" customFormat="false" ht="12.8" hidden="false" customHeight="false" outlineLevel="0" collapsed="false">
      <c r="A141" s="82" t="n">
        <v>140</v>
      </c>
      <c r="B141" s="82" t="n">
        <v>2813000</v>
      </c>
      <c r="C141" s="82" t="s">
        <v>246</v>
      </c>
    </row>
    <row r="142" customFormat="false" ht="12.8" hidden="false" customHeight="false" outlineLevel="0" collapsed="false">
      <c r="A142" s="82" t="n">
        <v>141</v>
      </c>
      <c r="B142" s="82" t="n">
        <v>2814000</v>
      </c>
      <c r="C142" s="82" t="s">
        <v>247</v>
      </c>
    </row>
    <row r="143" customFormat="false" ht="12.8" hidden="false" customHeight="false" outlineLevel="0" collapsed="false">
      <c r="A143" s="82" t="n">
        <v>142</v>
      </c>
      <c r="B143" s="82" t="n">
        <v>2815000</v>
      </c>
      <c r="C143" s="82" t="s">
        <v>248</v>
      </c>
    </row>
    <row r="144" customFormat="false" ht="12.8" hidden="false" customHeight="false" outlineLevel="0" collapsed="false">
      <c r="A144" s="82" t="n">
        <v>143</v>
      </c>
      <c r="B144" s="82" t="n">
        <v>2818000</v>
      </c>
      <c r="C144" s="82" t="s">
        <v>249</v>
      </c>
    </row>
    <row r="145" customFormat="false" ht="12.8" hidden="false" customHeight="false" outlineLevel="0" collapsed="false">
      <c r="A145" s="82" t="n">
        <v>144</v>
      </c>
      <c r="B145" s="82" t="n">
        <v>2818100</v>
      </c>
      <c r="C145" s="82" t="s">
        <v>250</v>
      </c>
    </row>
    <row r="146" customFormat="false" ht="12.8" hidden="false" customHeight="false" outlineLevel="0" collapsed="false">
      <c r="A146" s="82" t="n">
        <v>145</v>
      </c>
      <c r="B146" s="82" t="n">
        <v>2818200</v>
      </c>
      <c r="C146" s="82" t="s">
        <v>251</v>
      </c>
    </row>
    <row r="147" customFormat="false" ht="12.8" hidden="false" customHeight="false" outlineLevel="0" collapsed="false">
      <c r="A147" s="82" t="n">
        <v>146</v>
      </c>
      <c r="B147" s="82" t="n">
        <v>2818300</v>
      </c>
      <c r="C147" s="82" t="s">
        <v>252</v>
      </c>
    </row>
    <row r="148" customFormat="false" ht="12.8" hidden="false" customHeight="false" outlineLevel="0" collapsed="false">
      <c r="A148" s="82" t="n">
        <v>147</v>
      </c>
      <c r="B148" s="82" t="n">
        <v>2818400</v>
      </c>
      <c r="C148" s="82" t="s">
        <v>253</v>
      </c>
    </row>
    <row r="149" customFormat="false" ht="12.8" hidden="false" customHeight="false" outlineLevel="0" collapsed="false">
      <c r="A149" s="82" t="n">
        <v>148</v>
      </c>
      <c r="B149" s="82" t="n">
        <v>2818500</v>
      </c>
      <c r="C149" s="82" t="s">
        <v>254</v>
      </c>
    </row>
    <row r="150" customFormat="false" ht="12.8" hidden="false" customHeight="false" outlineLevel="0" collapsed="false">
      <c r="A150" s="82" t="n">
        <v>149</v>
      </c>
      <c r="B150" s="82" t="n">
        <v>2818600</v>
      </c>
      <c r="C150" s="82" t="s">
        <v>255</v>
      </c>
    </row>
    <row r="151" customFormat="false" ht="12.8" hidden="false" customHeight="false" outlineLevel="0" collapsed="false">
      <c r="A151" s="82" t="n">
        <v>150</v>
      </c>
      <c r="B151" s="82" t="n">
        <v>2820000</v>
      </c>
      <c r="C151" s="82" t="s">
        <v>256</v>
      </c>
    </row>
    <row r="152" customFormat="false" ht="12.8" hidden="false" customHeight="false" outlineLevel="0" collapsed="false">
      <c r="A152" s="82" t="n">
        <v>151</v>
      </c>
      <c r="B152" s="82" t="n">
        <v>2900000</v>
      </c>
      <c r="C152" s="82" t="s">
        <v>257</v>
      </c>
    </row>
    <row r="153" customFormat="false" ht="12.8" hidden="false" customHeight="false" outlineLevel="0" collapsed="false">
      <c r="A153" s="82" t="n">
        <v>152</v>
      </c>
      <c r="B153" s="82" t="n">
        <v>2905000</v>
      </c>
      <c r="C153" s="82" t="s">
        <v>258</v>
      </c>
    </row>
    <row r="154" customFormat="false" ht="12.8" hidden="false" customHeight="false" outlineLevel="0" collapsed="false">
      <c r="A154" s="82" t="n">
        <v>153</v>
      </c>
      <c r="B154" s="82" t="n">
        <v>2906000</v>
      </c>
      <c r="C154" s="82" t="s">
        <v>259</v>
      </c>
    </row>
    <row r="155" customFormat="false" ht="12.8" hidden="false" customHeight="false" outlineLevel="0" collapsed="false">
      <c r="A155" s="82" t="n">
        <v>154</v>
      </c>
      <c r="B155" s="82" t="n">
        <v>2907000</v>
      </c>
      <c r="C155" s="82" t="s">
        <v>260</v>
      </c>
    </row>
    <row r="156" customFormat="false" ht="12.8" hidden="false" customHeight="false" outlineLevel="0" collapsed="false">
      <c r="A156" s="82" t="n">
        <v>155</v>
      </c>
      <c r="B156" s="82" t="n">
        <v>2908000</v>
      </c>
      <c r="C156" s="82" t="s">
        <v>261</v>
      </c>
    </row>
    <row r="157" customFormat="false" ht="12.8" hidden="false" customHeight="false" outlineLevel="0" collapsed="false">
      <c r="A157" s="82" t="n">
        <v>156</v>
      </c>
      <c r="B157" s="82" t="n">
        <v>2910000</v>
      </c>
      <c r="C157" s="82" t="s">
        <v>262</v>
      </c>
    </row>
    <row r="158" customFormat="false" ht="12.8" hidden="false" customHeight="false" outlineLevel="0" collapsed="false">
      <c r="A158" s="82" t="n">
        <v>157</v>
      </c>
      <c r="B158" s="82" t="n">
        <v>2920000</v>
      </c>
      <c r="C158" s="82" t="s">
        <v>263</v>
      </c>
    </row>
    <row r="159" customFormat="false" ht="12.8" hidden="false" customHeight="false" outlineLevel="0" collapsed="false">
      <c r="A159" s="82" t="n">
        <v>158</v>
      </c>
      <c r="B159" s="82" t="n">
        <v>2930000</v>
      </c>
      <c r="C159" s="82" t="s">
        <v>264</v>
      </c>
    </row>
    <row r="160" customFormat="false" ht="12.8" hidden="false" customHeight="false" outlineLevel="0" collapsed="false">
      <c r="A160" s="82" t="n">
        <v>159</v>
      </c>
      <c r="B160" s="82" t="n">
        <v>2960000</v>
      </c>
      <c r="C160" s="82" t="s">
        <v>265</v>
      </c>
    </row>
    <row r="161" customFormat="false" ht="12.8" hidden="false" customHeight="false" outlineLevel="0" collapsed="false">
      <c r="A161" s="82" t="n">
        <v>160</v>
      </c>
      <c r="B161" s="82" t="n">
        <v>2961000</v>
      </c>
      <c r="C161" s="82" t="s">
        <v>266</v>
      </c>
    </row>
    <row r="162" customFormat="false" ht="12.8" hidden="false" customHeight="false" outlineLevel="0" collapsed="false">
      <c r="A162" s="82" t="n">
        <v>161</v>
      </c>
      <c r="B162" s="82" t="n">
        <v>2966000</v>
      </c>
      <c r="C162" s="82" t="s">
        <v>267</v>
      </c>
    </row>
    <row r="163" customFormat="false" ht="12.8" hidden="false" customHeight="false" outlineLevel="0" collapsed="false">
      <c r="A163" s="82" t="n">
        <v>162</v>
      </c>
      <c r="B163" s="82" t="n">
        <v>2967000</v>
      </c>
      <c r="C163" s="82" t="s">
        <v>268</v>
      </c>
    </row>
    <row r="164" customFormat="false" ht="12.8" hidden="false" customHeight="false" outlineLevel="0" collapsed="false">
      <c r="A164" s="82" t="n">
        <v>163</v>
      </c>
      <c r="B164" s="82" t="n">
        <v>2968000</v>
      </c>
      <c r="C164" s="82" t="s">
        <v>269</v>
      </c>
    </row>
    <row r="165" customFormat="false" ht="12.8" hidden="false" customHeight="false" outlineLevel="0" collapsed="false">
      <c r="A165" s="82" t="n">
        <v>164</v>
      </c>
      <c r="B165" s="82" t="n">
        <v>2970000</v>
      </c>
      <c r="C165" s="82" t="s">
        <v>270</v>
      </c>
    </row>
    <row r="166" customFormat="false" ht="12.8" hidden="false" customHeight="false" outlineLevel="0" collapsed="false">
      <c r="A166" s="82" t="n">
        <v>165</v>
      </c>
      <c r="B166" s="82" t="n">
        <v>2971000</v>
      </c>
      <c r="C166" s="82" t="s">
        <v>271</v>
      </c>
    </row>
    <row r="167" customFormat="false" ht="12.8" hidden="false" customHeight="false" outlineLevel="0" collapsed="false">
      <c r="A167" s="82" t="n">
        <v>166</v>
      </c>
      <c r="B167" s="82" t="n">
        <v>2972000</v>
      </c>
      <c r="C167" s="82" t="s">
        <v>272</v>
      </c>
    </row>
    <row r="168" customFormat="false" ht="12.8" hidden="false" customHeight="false" outlineLevel="0" collapsed="false">
      <c r="A168" s="82" t="n">
        <v>167</v>
      </c>
      <c r="B168" s="82" t="n">
        <v>2974000</v>
      </c>
      <c r="C168" s="82" t="s">
        <v>273</v>
      </c>
    </row>
    <row r="169" customFormat="false" ht="12.8" hidden="false" customHeight="false" outlineLevel="0" collapsed="false">
      <c r="A169" s="82" t="n">
        <v>168</v>
      </c>
      <c r="B169" s="82" t="n">
        <v>2975000</v>
      </c>
      <c r="C169" s="82" t="s">
        <v>274</v>
      </c>
    </row>
    <row r="170" customFormat="false" ht="12.8" hidden="false" customHeight="false" outlineLevel="0" collapsed="false">
      <c r="A170" s="82" t="n">
        <v>169</v>
      </c>
      <c r="B170" s="82" t="n">
        <v>2976000</v>
      </c>
      <c r="C170" s="82" t="s">
        <v>275</v>
      </c>
    </row>
    <row r="171" customFormat="false" ht="12.8" hidden="false" customHeight="false" outlineLevel="0" collapsed="false">
      <c r="A171" s="83" t="n">
        <v>170</v>
      </c>
      <c r="B171" s="83" t="n">
        <v>3100000</v>
      </c>
      <c r="C171" s="83" t="s">
        <v>276</v>
      </c>
    </row>
    <row r="172" customFormat="false" ht="12.8" hidden="false" customHeight="false" outlineLevel="0" collapsed="false">
      <c r="A172" s="83" t="n">
        <v>171</v>
      </c>
      <c r="B172" s="83" t="n">
        <v>3200000</v>
      </c>
      <c r="C172" s="83" t="s">
        <v>277</v>
      </c>
    </row>
    <row r="173" customFormat="false" ht="12.8" hidden="false" customHeight="false" outlineLevel="0" collapsed="false">
      <c r="A173" s="83" t="n">
        <v>172</v>
      </c>
      <c r="B173" s="83" t="n">
        <v>3210000</v>
      </c>
      <c r="C173" s="83" t="s">
        <v>278</v>
      </c>
    </row>
    <row r="174" customFormat="false" ht="12.8" hidden="false" customHeight="false" outlineLevel="0" collapsed="false">
      <c r="A174" s="83" t="n">
        <v>173</v>
      </c>
      <c r="B174" s="83" t="n">
        <v>3220000</v>
      </c>
      <c r="C174" s="83" t="s">
        <v>279</v>
      </c>
    </row>
    <row r="175" customFormat="false" ht="12.8" hidden="false" customHeight="false" outlineLevel="0" collapsed="false">
      <c r="A175" s="83" t="n">
        <v>174</v>
      </c>
      <c r="B175" s="83" t="n">
        <v>3260000</v>
      </c>
      <c r="C175" s="83" t="s">
        <v>280</v>
      </c>
    </row>
    <row r="176" customFormat="false" ht="12.8" hidden="false" customHeight="false" outlineLevel="0" collapsed="false">
      <c r="A176" s="83" t="n">
        <v>175</v>
      </c>
      <c r="B176" s="83" t="n">
        <v>3300000</v>
      </c>
      <c r="C176" s="83" t="s">
        <v>281</v>
      </c>
    </row>
    <row r="177" customFormat="false" ht="12.8" hidden="false" customHeight="false" outlineLevel="0" collapsed="false">
      <c r="A177" s="83" t="n">
        <v>176</v>
      </c>
      <c r="B177" s="83" t="n">
        <v>3310000</v>
      </c>
      <c r="C177" s="83" t="s">
        <v>282</v>
      </c>
    </row>
    <row r="178" customFormat="false" ht="12.8" hidden="false" customHeight="false" outlineLevel="0" collapsed="false">
      <c r="A178" s="83" t="n">
        <v>177</v>
      </c>
      <c r="B178" s="83" t="n">
        <v>3350000</v>
      </c>
      <c r="C178" s="83" t="s">
        <v>283</v>
      </c>
    </row>
    <row r="179" customFormat="false" ht="12.8" hidden="false" customHeight="false" outlineLevel="0" collapsed="false">
      <c r="A179" s="83" t="n">
        <v>178</v>
      </c>
      <c r="B179" s="83" t="n">
        <v>3400000</v>
      </c>
      <c r="C179" s="83" t="s">
        <v>284</v>
      </c>
    </row>
    <row r="180" customFormat="false" ht="12.8" hidden="false" customHeight="false" outlineLevel="0" collapsed="false">
      <c r="A180" s="83" t="n">
        <v>179</v>
      </c>
      <c r="B180" s="83" t="n">
        <v>3410000</v>
      </c>
      <c r="C180" s="83" t="s">
        <v>285</v>
      </c>
    </row>
    <row r="181" customFormat="false" ht="12.8" hidden="false" customHeight="false" outlineLevel="0" collapsed="false">
      <c r="A181" s="83" t="n">
        <v>180</v>
      </c>
      <c r="B181" s="83" t="n">
        <v>3450000</v>
      </c>
      <c r="C181" s="83" t="s">
        <v>286</v>
      </c>
    </row>
    <row r="182" customFormat="false" ht="12.8" hidden="false" customHeight="false" outlineLevel="0" collapsed="false">
      <c r="A182" s="83" t="n">
        <v>181</v>
      </c>
      <c r="B182" s="83" t="n">
        <v>3500000</v>
      </c>
      <c r="C182" s="83" t="s">
        <v>287</v>
      </c>
    </row>
    <row r="183" customFormat="false" ht="12.8" hidden="false" customHeight="false" outlineLevel="0" collapsed="false">
      <c r="A183" s="83" t="n">
        <v>182</v>
      </c>
      <c r="B183" s="83" t="n">
        <v>3510000</v>
      </c>
      <c r="C183" s="83" t="s">
        <v>288</v>
      </c>
    </row>
    <row r="184" customFormat="false" ht="12.8" hidden="false" customHeight="false" outlineLevel="0" collapsed="false">
      <c r="A184" s="83" t="n">
        <v>183</v>
      </c>
      <c r="B184" s="83" t="n">
        <v>3550000</v>
      </c>
      <c r="C184" s="83" t="s">
        <v>289</v>
      </c>
    </row>
    <row r="185" customFormat="false" ht="12.8" hidden="false" customHeight="false" outlineLevel="0" collapsed="false">
      <c r="A185" s="83" t="n">
        <v>184</v>
      </c>
      <c r="B185" s="83" t="n">
        <v>3580000</v>
      </c>
      <c r="C185" s="83" t="s">
        <v>290</v>
      </c>
    </row>
    <row r="186" customFormat="false" ht="12.8" hidden="false" customHeight="false" outlineLevel="0" collapsed="false">
      <c r="A186" s="83" t="n">
        <v>185</v>
      </c>
      <c r="B186" s="83" t="n">
        <v>3700000</v>
      </c>
      <c r="C186" s="83" t="s">
        <v>291</v>
      </c>
    </row>
    <row r="187" customFormat="false" ht="12.8" hidden="false" customHeight="false" outlineLevel="0" collapsed="false">
      <c r="A187" s="83" t="n">
        <v>186</v>
      </c>
      <c r="B187" s="83" t="n">
        <v>3910000</v>
      </c>
      <c r="C187" s="83" t="s">
        <v>292</v>
      </c>
    </row>
    <row r="188" customFormat="false" ht="12.8" hidden="false" customHeight="false" outlineLevel="0" collapsed="false">
      <c r="A188" s="83" t="n">
        <v>187</v>
      </c>
      <c r="B188" s="83" t="n">
        <v>3920000</v>
      </c>
      <c r="C188" s="83" t="s">
        <v>293</v>
      </c>
    </row>
    <row r="189" customFormat="false" ht="12.8" hidden="false" customHeight="false" outlineLevel="0" collapsed="false">
      <c r="A189" s="83" t="n">
        <v>188</v>
      </c>
      <c r="B189" s="83" t="n">
        <v>3921000</v>
      </c>
      <c r="C189" s="83" t="s">
        <v>294</v>
      </c>
    </row>
    <row r="190" customFormat="false" ht="12.8" hidden="false" customHeight="false" outlineLevel="0" collapsed="false">
      <c r="A190" s="83" t="n">
        <v>189</v>
      </c>
      <c r="B190" s="83" t="n">
        <v>3922000</v>
      </c>
      <c r="C190" s="83" t="s">
        <v>295</v>
      </c>
    </row>
    <row r="191" customFormat="false" ht="12.8" hidden="false" customHeight="false" outlineLevel="0" collapsed="false">
      <c r="A191" s="83" t="n">
        <v>190</v>
      </c>
      <c r="B191" s="83" t="n">
        <v>3926000</v>
      </c>
      <c r="C191" s="83" t="s">
        <v>296</v>
      </c>
    </row>
    <row r="192" customFormat="false" ht="12.8" hidden="false" customHeight="false" outlineLevel="0" collapsed="false">
      <c r="A192" s="83" t="n">
        <v>191</v>
      </c>
      <c r="B192" s="83" t="n">
        <v>3930000</v>
      </c>
      <c r="C192" s="83" t="s">
        <v>297</v>
      </c>
    </row>
    <row r="193" customFormat="false" ht="12.8" hidden="false" customHeight="false" outlineLevel="0" collapsed="false">
      <c r="A193" s="83" t="n">
        <v>192</v>
      </c>
      <c r="B193" s="83" t="n">
        <v>3940000</v>
      </c>
      <c r="C193" s="83" t="s">
        <v>298</v>
      </c>
    </row>
    <row r="194" customFormat="false" ht="12.8" hidden="false" customHeight="false" outlineLevel="0" collapsed="false">
      <c r="A194" s="83" t="n">
        <v>193</v>
      </c>
      <c r="B194" s="83" t="n">
        <v>3950000</v>
      </c>
      <c r="C194" s="83" t="s">
        <v>299</v>
      </c>
    </row>
    <row r="195" customFormat="false" ht="12.8" hidden="false" customHeight="false" outlineLevel="0" collapsed="false">
      <c r="A195" s="83" t="n">
        <v>194</v>
      </c>
      <c r="B195" s="83" t="n">
        <v>3970000</v>
      </c>
      <c r="C195" s="83" t="s">
        <v>300</v>
      </c>
    </row>
    <row r="196" customFormat="false" ht="12.8" hidden="false" customHeight="false" outlineLevel="0" collapsed="false">
      <c r="A196" s="84" t="n">
        <v>195</v>
      </c>
      <c r="B196" s="84" t="n">
        <v>4010000</v>
      </c>
      <c r="C196" s="84" t="s">
        <v>301</v>
      </c>
    </row>
    <row r="197" customFormat="false" ht="12.8" hidden="false" customHeight="false" outlineLevel="0" collapsed="false">
      <c r="A197" s="84" t="n">
        <v>196</v>
      </c>
      <c r="B197" s="84" t="n">
        <v>4010000</v>
      </c>
      <c r="C197" s="84" t="s">
        <v>301</v>
      </c>
    </row>
    <row r="198" customFormat="false" ht="12.8" hidden="false" customHeight="false" outlineLevel="0" collapsed="false">
      <c r="A198" s="84" t="n">
        <v>197</v>
      </c>
      <c r="B198" s="84" t="n">
        <v>4011000</v>
      </c>
      <c r="C198" s="84" t="s">
        <v>302</v>
      </c>
    </row>
    <row r="199" customFormat="false" ht="12.8" hidden="false" customHeight="false" outlineLevel="0" collapsed="false">
      <c r="A199" s="84" t="n">
        <v>198</v>
      </c>
      <c r="B199" s="84" t="n">
        <v>4011000</v>
      </c>
      <c r="C199" s="84" t="s">
        <v>303</v>
      </c>
    </row>
    <row r="200" customFormat="false" ht="12.8" hidden="false" customHeight="false" outlineLevel="0" collapsed="false">
      <c r="A200" s="84" t="n">
        <v>199</v>
      </c>
      <c r="B200" s="84" t="n">
        <v>4012000</v>
      </c>
      <c r="C200" s="84" t="s">
        <v>304</v>
      </c>
    </row>
    <row r="201" customFormat="false" ht="12.8" hidden="false" customHeight="false" outlineLevel="0" collapsed="false">
      <c r="A201" s="84" t="n">
        <v>200</v>
      </c>
      <c r="B201" s="84" t="n">
        <v>4012000</v>
      </c>
      <c r="C201" s="84" t="s">
        <v>304</v>
      </c>
    </row>
    <row r="202" customFormat="false" ht="12.8" hidden="false" customHeight="false" outlineLevel="0" collapsed="false">
      <c r="A202" s="84" t="n">
        <v>201</v>
      </c>
      <c r="B202" s="84" t="n">
        <v>4013000</v>
      </c>
      <c r="C202" s="84" t="s">
        <v>305</v>
      </c>
    </row>
    <row r="203" customFormat="false" ht="12.8" hidden="false" customHeight="false" outlineLevel="0" collapsed="false">
      <c r="A203" s="84" t="n">
        <v>202</v>
      </c>
      <c r="B203" s="84" t="n">
        <v>4013000</v>
      </c>
      <c r="C203" s="84" t="s">
        <v>305</v>
      </c>
    </row>
    <row r="204" customFormat="false" ht="12.8" hidden="false" customHeight="false" outlineLevel="0" collapsed="false">
      <c r="A204" s="84" t="n">
        <v>203</v>
      </c>
      <c r="B204" s="84" t="n">
        <v>4030000</v>
      </c>
      <c r="C204" s="84" t="s">
        <v>306</v>
      </c>
    </row>
    <row r="205" customFormat="false" ht="12.8" hidden="false" customHeight="false" outlineLevel="0" collapsed="false">
      <c r="A205" s="84" t="n">
        <v>204</v>
      </c>
      <c r="B205" s="84" t="n">
        <v>4040000</v>
      </c>
      <c r="C205" s="84" t="s">
        <v>307</v>
      </c>
    </row>
    <row r="206" customFormat="false" ht="12.8" hidden="false" customHeight="false" outlineLevel="0" collapsed="false">
      <c r="A206" s="84" t="n">
        <v>205</v>
      </c>
      <c r="B206" s="84" t="n">
        <v>4040000</v>
      </c>
      <c r="C206" s="84" t="s">
        <v>307</v>
      </c>
    </row>
    <row r="207" customFormat="false" ht="12.8" hidden="false" customHeight="false" outlineLevel="0" collapsed="false">
      <c r="A207" s="84" t="n">
        <v>206</v>
      </c>
      <c r="B207" s="84" t="n">
        <v>4050000</v>
      </c>
      <c r="C207" s="84" t="s">
        <v>308</v>
      </c>
    </row>
    <row r="208" customFormat="false" ht="12.8" hidden="false" customHeight="false" outlineLevel="0" collapsed="false">
      <c r="A208" s="84" t="n">
        <v>207</v>
      </c>
      <c r="B208" s="84" t="n">
        <v>4080000</v>
      </c>
      <c r="C208" s="84" t="s">
        <v>309</v>
      </c>
    </row>
    <row r="209" customFormat="false" ht="12.8" hidden="false" customHeight="false" outlineLevel="0" collapsed="false">
      <c r="A209" s="84" t="n">
        <v>208</v>
      </c>
      <c r="B209" s="84" t="n">
        <v>4081000</v>
      </c>
      <c r="C209" s="84" t="s">
        <v>310</v>
      </c>
    </row>
    <row r="210" customFormat="false" ht="12.8" hidden="false" customHeight="false" outlineLevel="0" collapsed="false">
      <c r="A210" s="84" t="n">
        <v>209</v>
      </c>
      <c r="B210" s="84" t="n">
        <v>4084000</v>
      </c>
      <c r="C210" s="84" t="s">
        <v>311</v>
      </c>
    </row>
    <row r="211" customFormat="false" ht="12.8" hidden="false" customHeight="false" outlineLevel="0" collapsed="false">
      <c r="A211" s="84" t="n">
        <v>210</v>
      </c>
      <c r="B211" s="84" t="n">
        <v>4088000</v>
      </c>
      <c r="C211" s="84" t="s">
        <v>312</v>
      </c>
    </row>
    <row r="212" customFormat="false" ht="12.8" hidden="false" customHeight="false" outlineLevel="0" collapsed="false">
      <c r="A212" s="84" t="n">
        <v>211</v>
      </c>
      <c r="B212" s="84" t="n">
        <v>4090000</v>
      </c>
      <c r="C212" s="84" t="s">
        <v>313</v>
      </c>
    </row>
    <row r="213" customFormat="false" ht="12.8" hidden="false" customHeight="false" outlineLevel="0" collapsed="false">
      <c r="A213" s="84" t="n">
        <v>212</v>
      </c>
      <c r="B213" s="84" t="n">
        <v>4098000</v>
      </c>
      <c r="C213" s="84" t="s">
        <v>314</v>
      </c>
    </row>
    <row r="214" customFormat="false" ht="12.8" hidden="false" customHeight="false" outlineLevel="0" collapsed="false">
      <c r="A214" s="84" t="n">
        <v>213</v>
      </c>
      <c r="B214" s="84" t="n">
        <v>4110000</v>
      </c>
      <c r="C214" s="84" t="s">
        <v>315</v>
      </c>
    </row>
    <row r="215" customFormat="false" ht="12.8" hidden="false" customHeight="false" outlineLevel="0" collapsed="false">
      <c r="A215" s="84" t="n">
        <v>214</v>
      </c>
      <c r="B215" s="84" t="n">
        <v>4110000</v>
      </c>
      <c r="C215" s="84" t="s">
        <v>315</v>
      </c>
    </row>
    <row r="216" customFormat="false" ht="12.8" hidden="false" customHeight="false" outlineLevel="0" collapsed="false">
      <c r="A216" s="84" t="n">
        <v>215</v>
      </c>
      <c r="B216" s="84" t="n">
        <v>4130000</v>
      </c>
      <c r="C216" s="84" t="s">
        <v>316</v>
      </c>
    </row>
    <row r="217" customFormat="false" ht="12.8" hidden="false" customHeight="false" outlineLevel="0" collapsed="false">
      <c r="A217" s="84" t="n">
        <v>216</v>
      </c>
      <c r="B217" s="84" t="n">
        <v>4160000</v>
      </c>
      <c r="C217" s="84" t="s">
        <v>317</v>
      </c>
    </row>
    <row r="218" customFormat="false" ht="12.8" hidden="false" customHeight="false" outlineLevel="0" collapsed="false">
      <c r="A218" s="84" t="n">
        <v>217</v>
      </c>
      <c r="B218" s="84" t="n">
        <v>4170000</v>
      </c>
      <c r="C218" s="84" t="s">
        <v>318</v>
      </c>
    </row>
    <row r="219" customFormat="false" ht="12.8" hidden="false" customHeight="false" outlineLevel="0" collapsed="false">
      <c r="A219" s="84" t="n">
        <v>218</v>
      </c>
      <c r="B219" s="84" t="n">
        <v>4180000</v>
      </c>
      <c r="C219" s="84" t="s">
        <v>319</v>
      </c>
    </row>
    <row r="220" customFormat="false" ht="12.8" hidden="false" customHeight="false" outlineLevel="0" collapsed="false">
      <c r="A220" s="84" t="n">
        <v>219</v>
      </c>
      <c r="B220" s="84" t="n">
        <v>4181000</v>
      </c>
      <c r="C220" s="84" t="s">
        <v>320</v>
      </c>
    </row>
    <row r="221" customFormat="false" ht="12.8" hidden="false" customHeight="false" outlineLevel="0" collapsed="false">
      <c r="A221" s="84" t="n">
        <v>220</v>
      </c>
      <c r="B221" s="84" t="n">
        <v>4190000</v>
      </c>
      <c r="C221" s="84" t="s">
        <v>321</v>
      </c>
    </row>
    <row r="222" customFormat="false" ht="12.8" hidden="false" customHeight="false" outlineLevel="0" collapsed="false">
      <c r="A222" s="84" t="n">
        <v>221</v>
      </c>
      <c r="B222" s="84" t="n">
        <v>4190007</v>
      </c>
      <c r="C222" s="84" t="s">
        <v>322</v>
      </c>
    </row>
    <row r="223" customFormat="false" ht="12.8" hidden="false" customHeight="false" outlineLevel="0" collapsed="false">
      <c r="A223" s="84" t="n">
        <v>222</v>
      </c>
      <c r="B223" s="84" t="n">
        <v>4190100</v>
      </c>
      <c r="C223" s="84" t="s">
        <v>323</v>
      </c>
    </row>
    <row r="224" customFormat="false" ht="12.8" hidden="false" customHeight="false" outlineLevel="0" collapsed="false">
      <c r="A224" s="84" t="n">
        <v>223</v>
      </c>
      <c r="B224" s="84" t="n">
        <v>4198000</v>
      </c>
      <c r="C224" s="84" t="s">
        <v>324</v>
      </c>
    </row>
    <row r="225" customFormat="false" ht="12.8" hidden="false" customHeight="false" outlineLevel="0" collapsed="false">
      <c r="A225" s="84" t="n">
        <v>224</v>
      </c>
      <c r="B225" s="84" t="n">
        <v>4210000</v>
      </c>
      <c r="C225" s="84" t="s">
        <v>325</v>
      </c>
    </row>
    <row r="226" customFormat="false" ht="12.8" hidden="false" customHeight="false" outlineLevel="0" collapsed="false">
      <c r="A226" s="84" t="n">
        <v>225</v>
      </c>
      <c r="B226" s="84" t="n">
        <v>4210000</v>
      </c>
      <c r="C226" s="84" t="s">
        <v>325</v>
      </c>
    </row>
    <row r="227" customFormat="false" ht="12.8" hidden="false" customHeight="false" outlineLevel="0" collapsed="false">
      <c r="A227" s="84" t="n">
        <v>226</v>
      </c>
      <c r="B227" s="84" t="n">
        <v>4220000</v>
      </c>
      <c r="C227" s="84" t="s">
        <v>326</v>
      </c>
    </row>
    <row r="228" customFormat="false" ht="12.8" hidden="false" customHeight="false" outlineLevel="0" collapsed="false">
      <c r="A228" s="84" t="n">
        <v>227</v>
      </c>
      <c r="B228" s="84" t="n">
        <v>4220000</v>
      </c>
      <c r="C228" s="84" t="s">
        <v>326</v>
      </c>
    </row>
    <row r="229" customFormat="false" ht="12.8" hidden="false" customHeight="false" outlineLevel="0" collapsed="false">
      <c r="A229" s="84" t="n">
        <v>228</v>
      </c>
      <c r="B229" s="84" t="n">
        <v>4240000</v>
      </c>
      <c r="C229" s="84" t="s">
        <v>327</v>
      </c>
    </row>
    <row r="230" customFormat="false" ht="12.8" hidden="false" customHeight="false" outlineLevel="0" collapsed="false">
      <c r="A230" s="84" t="n">
        <v>229</v>
      </c>
      <c r="B230" s="84" t="n">
        <v>4240000</v>
      </c>
      <c r="C230" s="84" t="s">
        <v>327</v>
      </c>
    </row>
    <row r="231" customFormat="false" ht="12.8" hidden="false" customHeight="false" outlineLevel="0" collapsed="false">
      <c r="A231" s="84" t="n">
        <v>230</v>
      </c>
      <c r="B231" s="84" t="n">
        <v>4246000</v>
      </c>
      <c r="C231" s="84" t="s">
        <v>328</v>
      </c>
    </row>
    <row r="232" customFormat="false" ht="12.8" hidden="false" customHeight="false" outlineLevel="0" collapsed="false">
      <c r="A232" s="84" t="n">
        <v>231</v>
      </c>
      <c r="B232" s="84" t="n">
        <v>4246000</v>
      </c>
      <c r="C232" s="84" t="s">
        <v>329</v>
      </c>
    </row>
    <row r="233" customFormat="false" ht="12.8" hidden="false" customHeight="false" outlineLevel="0" collapsed="false">
      <c r="A233" s="84" t="n">
        <v>232</v>
      </c>
      <c r="B233" s="84" t="n">
        <v>4248000</v>
      </c>
      <c r="C233" s="84" t="s">
        <v>330</v>
      </c>
    </row>
    <row r="234" customFormat="false" ht="12.8" hidden="false" customHeight="false" outlineLevel="0" collapsed="false">
      <c r="A234" s="84" t="n">
        <v>233</v>
      </c>
      <c r="B234" s="84" t="n">
        <v>4248000</v>
      </c>
      <c r="C234" s="84" t="s">
        <v>331</v>
      </c>
    </row>
    <row r="235" customFormat="false" ht="12.8" hidden="false" customHeight="false" outlineLevel="0" collapsed="false">
      <c r="A235" s="84" t="n">
        <v>234</v>
      </c>
      <c r="B235" s="84" t="n">
        <v>4250000</v>
      </c>
      <c r="C235" s="84" t="s">
        <v>332</v>
      </c>
    </row>
    <row r="236" customFormat="false" ht="12.8" hidden="false" customHeight="false" outlineLevel="0" collapsed="false">
      <c r="A236" s="84" t="n">
        <v>235</v>
      </c>
      <c r="B236" s="84" t="n">
        <v>4250000</v>
      </c>
      <c r="C236" s="84" t="s">
        <v>332</v>
      </c>
    </row>
    <row r="237" customFormat="false" ht="12.8" hidden="false" customHeight="false" outlineLevel="0" collapsed="false">
      <c r="A237" s="84" t="n">
        <v>236</v>
      </c>
      <c r="B237" s="84" t="n">
        <v>4260000</v>
      </c>
      <c r="C237" s="84" t="s">
        <v>333</v>
      </c>
    </row>
    <row r="238" customFormat="false" ht="12.8" hidden="false" customHeight="false" outlineLevel="0" collapsed="false">
      <c r="A238" s="84" t="n">
        <v>237</v>
      </c>
      <c r="B238" s="84" t="n">
        <v>4260000</v>
      </c>
      <c r="C238" s="84" t="s">
        <v>333</v>
      </c>
    </row>
    <row r="239" customFormat="false" ht="12.8" hidden="false" customHeight="false" outlineLevel="0" collapsed="false">
      <c r="A239" s="84" t="n">
        <v>238</v>
      </c>
      <c r="B239" s="84" t="n">
        <v>4270000</v>
      </c>
      <c r="C239" s="84" t="s">
        <v>334</v>
      </c>
    </row>
    <row r="240" customFormat="false" ht="12.8" hidden="false" customHeight="false" outlineLevel="0" collapsed="false">
      <c r="A240" s="84" t="n">
        <v>239</v>
      </c>
      <c r="B240" s="84" t="n">
        <v>4270000</v>
      </c>
      <c r="C240" s="84" t="s">
        <v>334</v>
      </c>
    </row>
    <row r="241" customFormat="false" ht="12.8" hidden="false" customHeight="false" outlineLevel="0" collapsed="false">
      <c r="A241" s="84" t="n">
        <v>240</v>
      </c>
      <c r="B241" s="84" t="n">
        <v>4282000</v>
      </c>
      <c r="C241" s="84" t="s">
        <v>335</v>
      </c>
    </row>
    <row r="242" customFormat="false" ht="12.8" hidden="false" customHeight="false" outlineLevel="0" collapsed="false">
      <c r="A242" s="84" t="n">
        <v>241</v>
      </c>
      <c r="B242" s="84" t="n">
        <v>4282000</v>
      </c>
      <c r="C242" s="84" t="s">
        <v>335</v>
      </c>
    </row>
    <row r="243" customFormat="false" ht="12.8" hidden="false" customHeight="false" outlineLevel="0" collapsed="false">
      <c r="A243" s="84" t="n">
        <v>242</v>
      </c>
      <c r="B243" s="84" t="n">
        <v>4286000</v>
      </c>
      <c r="C243" s="84" t="s">
        <v>336</v>
      </c>
    </row>
    <row r="244" customFormat="false" ht="12.8" hidden="false" customHeight="false" outlineLevel="0" collapsed="false">
      <c r="A244" s="84" t="n">
        <v>243</v>
      </c>
      <c r="B244" s="84" t="n">
        <v>4286000</v>
      </c>
      <c r="C244" s="84" t="s">
        <v>336</v>
      </c>
    </row>
    <row r="245" customFormat="false" ht="12.8" hidden="false" customHeight="false" outlineLevel="0" collapsed="false">
      <c r="A245" s="84" t="n">
        <v>244</v>
      </c>
      <c r="B245" s="84" t="n">
        <v>4287000</v>
      </c>
      <c r="C245" s="84" t="s">
        <v>337</v>
      </c>
    </row>
    <row r="246" customFormat="false" ht="12.8" hidden="false" customHeight="false" outlineLevel="0" collapsed="false">
      <c r="A246" s="84" t="n">
        <v>245</v>
      </c>
      <c r="B246" s="84" t="n">
        <v>4287000</v>
      </c>
      <c r="C246" s="84" t="s">
        <v>337</v>
      </c>
    </row>
    <row r="247" customFormat="false" ht="12.8" hidden="false" customHeight="false" outlineLevel="0" collapsed="false">
      <c r="A247" s="84" t="n">
        <v>246</v>
      </c>
      <c r="B247" s="84" t="n">
        <v>4310000</v>
      </c>
      <c r="C247" s="84" t="s">
        <v>338</v>
      </c>
    </row>
    <row r="248" customFormat="false" ht="12.8" hidden="false" customHeight="false" outlineLevel="0" collapsed="false">
      <c r="A248" s="84" t="n">
        <v>247</v>
      </c>
      <c r="B248" s="84" t="n">
        <v>4310000</v>
      </c>
      <c r="C248" s="84" t="s">
        <v>338</v>
      </c>
    </row>
    <row r="249" customFormat="false" ht="12.8" hidden="false" customHeight="false" outlineLevel="0" collapsed="false">
      <c r="A249" s="84" t="n">
        <v>248</v>
      </c>
      <c r="B249" s="84" t="n">
        <v>4372000</v>
      </c>
      <c r="C249" s="84" t="s">
        <v>339</v>
      </c>
    </row>
    <row r="250" customFormat="false" ht="12.8" hidden="false" customHeight="false" outlineLevel="0" collapsed="false">
      <c r="A250" s="84" t="n">
        <v>249</v>
      </c>
      <c r="B250" s="84" t="n">
        <v>4372000</v>
      </c>
      <c r="C250" s="84" t="s">
        <v>339</v>
      </c>
    </row>
    <row r="251" customFormat="false" ht="12.8" hidden="false" customHeight="false" outlineLevel="0" collapsed="false">
      <c r="A251" s="84" t="n">
        <v>250</v>
      </c>
      <c r="B251" s="84" t="n">
        <v>4373000</v>
      </c>
      <c r="C251" s="84" t="s">
        <v>340</v>
      </c>
    </row>
    <row r="252" customFormat="false" ht="12.8" hidden="false" customHeight="false" outlineLevel="0" collapsed="false">
      <c r="A252" s="84" t="n">
        <v>251</v>
      </c>
      <c r="B252" s="84" t="n">
        <v>4373000</v>
      </c>
      <c r="C252" s="84" t="s">
        <v>340</v>
      </c>
    </row>
    <row r="253" customFormat="false" ht="12.8" hidden="false" customHeight="false" outlineLevel="0" collapsed="false">
      <c r="A253" s="84" t="n">
        <v>252</v>
      </c>
      <c r="B253" s="84" t="n">
        <v>4374000</v>
      </c>
      <c r="C253" s="84" t="s">
        <v>341</v>
      </c>
    </row>
    <row r="254" customFormat="false" ht="12.8" hidden="false" customHeight="false" outlineLevel="0" collapsed="false">
      <c r="A254" s="84" t="n">
        <v>253</v>
      </c>
      <c r="B254" s="84" t="n">
        <v>4374000</v>
      </c>
      <c r="C254" s="84" t="s">
        <v>341</v>
      </c>
    </row>
    <row r="255" customFormat="false" ht="12.8" hidden="false" customHeight="false" outlineLevel="0" collapsed="false">
      <c r="A255" s="84" t="n">
        <v>254</v>
      </c>
      <c r="B255" s="84" t="n">
        <v>4375000</v>
      </c>
      <c r="C255" s="84" t="s">
        <v>342</v>
      </c>
    </row>
    <row r="256" customFormat="false" ht="12.8" hidden="false" customHeight="false" outlineLevel="0" collapsed="false">
      <c r="A256" s="84" t="n">
        <v>255</v>
      </c>
      <c r="B256" s="84" t="n">
        <v>4375000</v>
      </c>
      <c r="C256" s="84" t="s">
        <v>342</v>
      </c>
    </row>
    <row r="257" customFormat="false" ht="12.8" hidden="false" customHeight="false" outlineLevel="0" collapsed="false">
      <c r="A257" s="84" t="n">
        <v>256</v>
      </c>
      <c r="B257" s="84" t="n">
        <v>4382000</v>
      </c>
      <c r="C257" s="84" t="s">
        <v>343</v>
      </c>
    </row>
    <row r="258" customFormat="false" ht="12.8" hidden="false" customHeight="false" outlineLevel="0" collapsed="false">
      <c r="A258" s="84" t="n">
        <v>257</v>
      </c>
      <c r="B258" s="84" t="n">
        <v>4382000</v>
      </c>
      <c r="C258" s="84" t="s">
        <v>343</v>
      </c>
    </row>
    <row r="259" customFormat="false" ht="12.8" hidden="false" customHeight="false" outlineLevel="0" collapsed="false">
      <c r="A259" s="84" t="n">
        <v>258</v>
      </c>
      <c r="B259" s="84" t="n">
        <v>4386000</v>
      </c>
      <c r="C259" s="84" t="s">
        <v>344</v>
      </c>
    </row>
    <row r="260" customFormat="false" ht="12.8" hidden="false" customHeight="false" outlineLevel="0" collapsed="false">
      <c r="A260" s="84" t="n">
        <v>259</v>
      </c>
      <c r="B260" s="84" t="n">
        <v>4386000</v>
      </c>
      <c r="C260" s="84" t="s">
        <v>344</v>
      </c>
    </row>
    <row r="261" customFormat="false" ht="12.8" hidden="false" customHeight="false" outlineLevel="0" collapsed="false">
      <c r="A261" s="84" t="n">
        <v>260</v>
      </c>
      <c r="B261" s="84" t="n">
        <v>4387000</v>
      </c>
      <c r="C261" s="84" t="s">
        <v>345</v>
      </c>
    </row>
    <row r="262" customFormat="false" ht="12.8" hidden="false" customHeight="false" outlineLevel="0" collapsed="false">
      <c r="A262" s="84" t="n">
        <v>261</v>
      </c>
      <c r="B262" s="84" t="n">
        <v>4387000</v>
      </c>
      <c r="C262" s="84" t="s">
        <v>345</v>
      </c>
    </row>
    <row r="263" customFormat="false" ht="12.8" hidden="false" customHeight="false" outlineLevel="0" collapsed="false">
      <c r="A263" s="84" t="n">
        <v>262</v>
      </c>
      <c r="B263" s="84" t="n">
        <v>4410000</v>
      </c>
      <c r="C263" s="84" t="s">
        <v>346</v>
      </c>
    </row>
    <row r="264" customFormat="false" ht="12.8" hidden="false" customHeight="false" outlineLevel="0" collapsed="false">
      <c r="A264" s="84" t="n">
        <v>263</v>
      </c>
      <c r="B264" s="84" t="n">
        <v>4420000</v>
      </c>
      <c r="C264" s="84" t="s">
        <v>347</v>
      </c>
    </row>
    <row r="265" customFormat="false" ht="12.8" hidden="false" customHeight="false" outlineLevel="0" collapsed="false">
      <c r="A265" s="84" t="n">
        <v>264</v>
      </c>
      <c r="B265" s="84" t="n">
        <v>4430000</v>
      </c>
      <c r="C265" s="84" t="s">
        <v>348</v>
      </c>
    </row>
    <row r="266" customFormat="false" ht="12.8" hidden="false" customHeight="false" outlineLevel="0" collapsed="false">
      <c r="A266" s="84" t="n">
        <v>265</v>
      </c>
      <c r="B266" s="84" t="n">
        <v>4440000</v>
      </c>
      <c r="C266" s="84" t="s">
        <v>349</v>
      </c>
    </row>
    <row r="267" customFormat="false" ht="12.8" hidden="false" customHeight="false" outlineLevel="0" collapsed="false">
      <c r="A267" s="85" t="n">
        <v>266</v>
      </c>
      <c r="B267" s="85" t="n">
        <v>4452011</v>
      </c>
      <c r="C267" s="85" t="s">
        <v>350</v>
      </c>
    </row>
    <row r="268" customFormat="false" ht="12.8" hidden="false" customHeight="false" outlineLevel="0" collapsed="false">
      <c r="A268" s="85" t="n">
        <v>267</v>
      </c>
      <c r="B268" s="85" t="n">
        <v>4452012</v>
      </c>
      <c r="C268" s="85" t="s">
        <v>351</v>
      </c>
    </row>
    <row r="269" customFormat="false" ht="12.8" hidden="false" customHeight="false" outlineLevel="0" collapsed="false">
      <c r="A269" s="85" t="n">
        <v>268</v>
      </c>
      <c r="B269" s="85" t="n">
        <v>4452013</v>
      </c>
      <c r="C269" s="85" t="s">
        <v>352</v>
      </c>
    </row>
    <row r="270" customFormat="false" ht="12.8" hidden="false" customHeight="false" outlineLevel="0" collapsed="false">
      <c r="A270" s="85" t="n">
        <v>269</v>
      </c>
      <c r="B270" s="85" t="n">
        <v>4452021</v>
      </c>
      <c r="C270" s="85" t="s">
        <v>353</v>
      </c>
    </row>
    <row r="271" customFormat="false" ht="12.8" hidden="false" customHeight="false" outlineLevel="0" collapsed="false">
      <c r="A271" s="85" t="n">
        <v>270</v>
      </c>
      <c r="B271" s="85" t="n">
        <v>4452022</v>
      </c>
      <c r="C271" s="85" t="s">
        <v>354</v>
      </c>
    </row>
    <row r="272" customFormat="false" ht="12.8" hidden="false" customHeight="false" outlineLevel="0" collapsed="false">
      <c r="A272" s="85" t="n">
        <v>271</v>
      </c>
      <c r="B272" s="85" t="n">
        <v>4452023</v>
      </c>
      <c r="C272" s="85" t="s">
        <v>355</v>
      </c>
    </row>
    <row r="273" customFormat="false" ht="12.8" hidden="false" customHeight="false" outlineLevel="0" collapsed="false">
      <c r="A273" s="85" t="n">
        <v>272</v>
      </c>
      <c r="B273" s="85" t="n">
        <v>4455100</v>
      </c>
      <c r="C273" s="85" t="s">
        <v>356</v>
      </c>
    </row>
    <row r="274" customFormat="false" ht="12.8" hidden="false" customHeight="false" outlineLevel="0" collapsed="false">
      <c r="A274" s="85" t="n">
        <v>273</v>
      </c>
      <c r="B274" s="85" t="n">
        <v>4455800</v>
      </c>
      <c r="C274" s="85" t="s">
        <v>357</v>
      </c>
    </row>
    <row r="275" customFormat="false" ht="12.8" hidden="false" customHeight="false" outlineLevel="0" collapsed="false">
      <c r="A275" s="85" t="n">
        <v>274</v>
      </c>
      <c r="B275" s="85" t="n">
        <v>4456200</v>
      </c>
      <c r="C275" s="85" t="s">
        <v>358</v>
      </c>
    </row>
    <row r="276" customFormat="false" ht="12.8" hidden="false" customHeight="false" outlineLevel="0" collapsed="false">
      <c r="A276" s="85" t="n">
        <v>275</v>
      </c>
      <c r="B276" s="85" t="n">
        <v>4456610</v>
      </c>
      <c r="C276" s="85" t="s">
        <v>359</v>
      </c>
    </row>
    <row r="277" customFormat="false" ht="12.8" hidden="false" customHeight="false" outlineLevel="0" collapsed="false">
      <c r="A277" s="85" t="n">
        <v>276</v>
      </c>
      <c r="B277" s="85" t="n">
        <v>4456611</v>
      </c>
      <c r="C277" s="85" t="s">
        <v>360</v>
      </c>
    </row>
    <row r="278" customFormat="false" ht="12.8" hidden="false" customHeight="false" outlineLevel="0" collapsed="false">
      <c r="A278" s="85" t="n">
        <v>277</v>
      </c>
      <c r="B278" s="85" t="n">
        <v>4456612</v>
      </c>
      <c r="C278" s="85" t="s">
        <v>361</v>
      </c>
    </row>
    <row r="279" customFormat="false" ht="12.8" hidden="false" customHeight="false" outlineLevel="0" collapsed="false">
      <c r="A279" s="85" t="n">
        <v>278</v>
      </c>
      <c r="B279" s="85" t="n">
        <v>4456613</v>
      </c>
      <c r="C279" s="85" t="s">
        <v>362</v>
      </c>
    </row>
    <row r="280" customFormat="false" ht="12.8" hidden="false" customHeight="false" outlineLevel="0" collapsed="false">
      <c r="A280" s="85" t="n">
        <v>279</v>
      </c>
      <c r="B280" s="85" t="n">
        <v>4456614</v>
      </c>
      <c r="C280" s="85" t="s">
        <v>363</v>
      </c>
    </row>
    <row r="281" customFormat="false" ht="12.8" hidden="false" customHeight="false" outlineLevel="0" collapsed="false">
      <c r="A281" s="85" t="n">
        <v>280</v>
      </c>
      <c r="B281" s="85" t="n">
        <v>4456620</v>
      </c>
      <c r="C281" s="85" t="s">
        <v>364</v>
      </c>
    </row>
    <row r="282" customFormat="false" ht="12.8" hidden="false" customHeight="false" outlineLevel="0" collapsed="false">
      <c r="A282" s="85" t="n">
        <v>281</v>
      </c>
      <c r="B282" s="85" t="n">
        <v>4456621</v>
      </c>
      <c r="C282" s="85" t="s">
        <v>365</v>
      </c>
    </row>
    <row r="283" customFormat="false" ht="12.8" hidden="false" customHeight="false" outlineLevel="0" collapsed="false">
      <c r="A283" s="85" t="n">
        <v>282</v>
      </c>
      <c r="B283" s="85" t="n">
        <v>4456622</v>
      </c>
      <c r="C283" s="85" t="s">
        <v>366</v>
      </c>
    </row>
    <row r="284" customFormat="false" ht="12.8" hidden="false" customHeight="false" outlineLevel="0" collapsed="false">
      <c r="A284" s="85" t="n">
        <v>283</v>
      </c>
      <c r="B284" s="85" t="n">
        <v>4456623</v>
      </c>
      <c r="C284" s="85" t="s">
        <v>367</v>
      </c>
    </row>
    <row r="285" customFormat="false" ht="12.8" hidden="false" customHeight="false" outlineLevel="0" collapsed="false">
      <c r="A285" s="85" t="n">
        <v>284</v>
      </c>
      <c r="B285" s="85" t="n">
        <v>4456624</v>
      </c>
      <c r="C285" s="85" t="s">
        <v>368</v>
      </c>
    </row>
    <row r="286" customFormat="false" ht="12.8" hidden="false" customHeight="false" outlineLevel="0" collapsed="false">
      <c r="A286" s="85" t="n">
        <v>285</v>
      </c>
      <c r="B286" s="85" t="n">
        <v>4456631</v>
      </c>
      <c r="C286" s="85" t="s">
        <v>369</v>
      </c>
    </row>
    <row r="287" customFormat="false" ht="12.8" hidden="false" customHeight="false" outlineLevel="0" collapsed="false">
      <c r="A287" s="85" t="n">
        <v>286</v>
      </c>
      <c r="B287" s="85" t="n">
        <v>4456632</v>
      </c>
      <c r="C287" s="85" t="s">
        <v>370</v>
      </c>
    </row>
    <row r="288" customFormat="false" ht="12.8" hidden="false" customHeight="false" outlineLevel="0" collapsed="false">
      <c r="A288" s="85" t="n">
        <v>287</v>
      </c>
      <c r="B288" s="85" t="n">
        <v>4456633</v>
      </c>
      <c r="C288" s="85" t="s">
        <v>371</v>
      </c>
    </row>
    <row r="289" customFormat="false" ht="12.8" hidden="false" customHeight="false" outlineLevel="0" collapsed="false">
      <c r="A289" s="85" t="n">
        <v>288</v>
      </c>
      <c r="B289" s="85" t="n">
        <v>4456641</v>
      </c>
      <c r="C289" s="85" t="s">
        <v>372</v>
      </c>
    </row>
    <row r="290" customFormat="false" ht="12.8" hidden="false" customHeight="false" outlineLevel="0" collapsed="false">
      <c r="A290" s="85" t="n">
        <v>289</v>
      </c>
      <c r="B290" s="85" t="n">
        <v>4456642</v>
      </c>
      <c r="C290" s="85" t="s">
        <v>373</v>
      </c>
    </row>
    <row r="291" customFormat="false" ht="12.8" hidden="false" customHeight="false" outlineLevel="0" collapsed="false">
      <c r="A291" s="85" t="n">
        <v>290</v>
      </c>
      <c r="B291" s="85" t="n">
        <v>4456643</v>
      </c>
      <c r="C291" s="85" t="s">
        <v>374</v>
      </c>
    </row>
    <row r="292" customFormat="false" ht="12.8" hidden="false" customHeight="false" outlineLevel="0" collapsed="false">
      <c r="A292" s="85" t="n">
        <v>291</v>
      </c>
      <c r="B292" s="85" t="n">
        <v>4456700</v>
      </c>
      <c r="C292" s="85" t="s">
        <v>375</v>
      </c>
    </row>
    <row r="293" customFormat="false" ht="12.8" hidden="false" customHeight="false" outlineLevel="0" collapsed="false">
      <c r="A293" s="85" t="n">
        <v>292</v>
      </c>
      <c r="B293" s="85" t="n">
        <v>4456800</v>
      </c>
      <c r="C293" s="85" t="s">
        <v>376</v>
      </c>
    </row>
    <row r="294" customFormat="false" ht="12.8" hidden="false" customHeight="false" outlineLevel="0" collapsed="false">
      <c r="A294" s="85" t="n">
        <v>293</v>
      </c>
      <c r="B294" s="85" t="n">
        <v>4457110</v>
      </c>
      <c r="C294" s="85" t="s">
        <v>377</v>
      </c>
    </row>
    <row r="295" customFormat="false" ht="12.8" hidden="false" customHeight="false" outlineLevel="0" collapsed="false">
      <c r="A295" s="85" t="n">
        <v>294</v>
      </c>
      <c r="B295" s="85" t="n">
        <v>4457111</v>
      </c>
      <c r="C295" s="85" t="s">
        <v>378</v>
      </c>
    </row>
    <row r="296" customFormat="false" ht="12.8" hidden="false" customHeight="false" outlineLevel="0" collapsed="false">
      <c r="A296" s="85" t="n">
        <v>295</v>
      </c>
      <c r="B296" s="85" t="n">
        <v>4457112</v>
      </c>
      <c r="C296" s="85" t="s">
        <v>379</v>
      </c>
    </row>
    <row r="297" customFormat="false" ht="12.8" hidden="false" customHeight="false" outlineLevel="0" collapsed="false">
      <c r="A297" s="85" t="n">
        <v>296</v>
      </c>
      <c r="B297" s="85" t="n">
        <v>4457113</v>
      </c>
      <c r="C297" s="85" t="s">
        <v>380</v>
      </c>
    </row>
    <row r="298" customFormat="false" ht="12.8" hidden="false" customHeight="false" outlineLevel="0" collapsed="false">
      <c r="A298" s="85" t="n">
        <v>297</v>
      </c>
      <c r="B298" s="85" t="n">
        <v>4457114</v>
      </c>
      <c r="C298" s="85" t="s">
        <v>381</v>
      </c>
    </row>
    <row r="299" customFormat="false" ht="12.8" hidden="false" customHeight="false" outlineLevel="0" collapsed="false">
      <c r="A299" s="85" t="n">
        <v>298</v>
      </c>
      <c r="B299" s="85" t="n">
        <v>4457120</v>
      </c>
      <c r="C299" s="85" t="s">
        <v>382</v>
      </c>
    </row>
    <row r="300" customFormat="false" ht="12.8" hidden="false" customHeight="false" outlineLevel="0" collapsed="false">
      <c r="A300" s="85" t="n">
        <v>299</v>
      </c>
      <c r="B300" s="85" t="n">
        <v>4457121</v>
      </c>
      <c r="C300" s="85" t="s">
        <v>383</v>
      </c>
    </row>
    <row r="301" customFormat="false" ht="12.8" hidden="false" customHeight="false" outlineLevel="0" collapsed="false">
      <c r="A301" s="85" t="n">
        <v>300</v>
      </c>
      <c r="B301" s="85" t="n">
        <v>4457122</v>
      </c>
      <c r="C301" s="85" t="s">
        <v>384</v>
      </c>
    </row>
    <row r="302" customFormat="false" ht="12.8" hidden="false" customHeight="false" outlineLevel="0" collapsed="false">
      <c r="A302" s="85" t="n">
        <v>301</v>
      </c>
      <c r="B302" s="85" t="n">
        <v>4457123</v>
      </c>
      <c r="C302" s="85" t="s">
        <v>385</v>
      </c>
    </row>
    <row r="303" customFormat="false" ht="12.8" hidden="false" customHeight="false" outlineLevel="0" collapsed="false">
      <c r="A303" s="85" t="n">
        <v>302</v>
      </c>
      <c r="B303" s="85" t="n">
        <v>4457124</v>
      </c>
      <c r="C303" s="85" t="s">
        <v>386</v>
      </c>
    </row>
    <row r="304" customFormat="false" ht="12.8" hidden="false" customHeight="false" outlineLevel="0" collapsed="false">
      <c r="A304" s="85" t="n">
        <v>303</v>
      </c>
      <c r="B304" s="85" t="n">
        <v>4457130</v>
      </c>
      <c r="C304" s="85" t="s">
        <v>387</v>
      </c>
    </row>
    <row r="305" customFormat="false" ht="12.8" hidden="false" customHeight="false" outlineLevel="0" collapsed="false">
      <c r="A305" s="85" t="n">
        <v>304</v>
      </c>
      <c r="B305" s="85" t="n">
        <v>4457140</v>
      </c>
      <c r="C305" s="85" t="s">
        <v>388</v>
      </c>
    </row>
    <row r="306" customFormat="false" ht="12.8" hidden="false" customHeight="false" outlineLevel="0" collapsed="false">
      <c r="A306" s="85" t="n">
        <v>305</v>
      </c>
      <c r="B306" s="85" t="n">
        <v>4457800</v>
      </c>
      <c r="C306" s="85" t="s">
        <v>376</v>
      </c>
    </row>
    <row r="307" customFormat="false" ht="12.8" hidden="false" customHeight="false" outlineLevel="0" collapsed="false">
      <c r="A307" s="84" t="n">
        <v>306</v>
      </c>
      <c r="B307" s="84" t="n">
        <v>4458100</v>
      </c>
      <c r="C307" s="84" t="s">
        <v>389</v>
      </c>
    </row>
    <row r="308" customFormat="false" ht="12.8" hidden="false" customHeight="false" outlineLevel="0" collapsed="false">
      <c r="A308" s="84" t="n">
        <v>307</v>
      </c>
      <c r="B308" s="84" t="n">
        <v>4458200</v>
      </c>
      <c r="C308" s="84" t="s">
        <v>390</v>
      </c>
    </row>
    <row r="309" customFormat="false" ht="12.8" hidden="false" customHeight="false" outlineLevel="0" collapsed="false">
      <c r="A309" s="84" t="n">
        <v>308</v>
      </c>
      <c r="B309" s="84" t="n">
        <v>4458300</v>
      </c>
      <c r="C309" s="84" t="s">
        <v>391</v>
      </c>
    </row>
    <row r="310" customFormat="false" ht="12.8" hidden="false" customHeight="false" outlineLevel="0" collapsed="false">
      <c r="A310" s="84" t="n">
        <v>309</v>
      </c>
      <c r="B310" s="84" t="n">
        <v>4458400</v>
      </c>
      <c r="C310" s="84" t="s">
        <v>392</v>
      </c>
    </row>
    <row r="311" customFormat="false" ht="12.8" hidden="false" customHeight="false" outlineLevel="0" collapsed="false">
      <c r="A311" s="84" t="n">
        <v>310</v>
      </c>
      <c r="B311" s="84" t="n">
        <v>4458600</v>
      </c>
      <c r="C311" s="84" t="s">
        <v>393</v>
      </c>
    </row>
    <row r="312" customFormat="false" ht="12.8" hidden="false" customHeight="false" outlineLevel="0" collapsed="false">
      <c r="A312" s="84" t="n">
        <v>311</v>
      </c>
      <c r="B312" s="84" t="n">
        <v>4458700</v>
      </c>
      <c r="C312" s="84" t="s">
        <v>394</v>
      </c>
    </row>
    <row r="313" customFormat="false" ht="12.8" hidden="false" customHeight="false" outlineLevel="0" collapsed="false">
      <c r="A313" s="84" t="n">
        <v>312</v>
      </c>
      <c r="B313" s="84" t="n">
        <v>4458701</v>
      </c>
      <c r="C313" s="84" t="s">
        <v>395</v>
      </c>
    </row>
    <row r="314" customFormat="false" ht="12.8" hidden="false" customHeight="false" outlineLevel="0" collapsed="false">
      <c r="A314" s="84" t="n">
        <v>313</v>
      </c>
      <c r="B314" s="84" t="n">
        <v>4458702</v>
      </c>
      <c r="C314" s="84" t="s">
        <v>396</v>
      </c>
    </row>
    <row r="315" customFormat="false" ht="12.8" hidden="false" customHeight="false" outlineLevel="0" collapsed="false">
      <c r="A315" s="84" t="n">
        <v>314</v>
      </c>
      <c r="B315" s="84" t="n">
        <v>4460000</v>
      </c>
      <c r="C315" s="84" t="s">
        <v>397</v>
      </c>
    </row>
    <row r="316" customFormat="false" ht="12.8" hidden="false" customHeight="false" outlineLevel="0" collapsed="false">
      <c r="A316" s="84" t="n">
        <v>315</v>
      </c>
      <c r="B316" s="84" t="n">
        <v>4470000</v>
      </c>
      <c r="C316" s="84" t="s">
        <v>398</v>
      </c>
    </row>
    <row r="317" customFormat="false" ht="12.8" hidden="false" customHeight="false" outlineLevel="0" collapsed="false">
      <c r="A317" s="84" t="n">
        <v>316</v>
      </c>
      <c r="B317" s="84" t="n">
        <v>4482000</v>
      </c>
      <c r="C317" s="84" t="s">
        <v>399</v>
      </c>
    </row>
    <row r="318" customFormat="false" ht="12.8" hidden="false" customHeight="false" outlineLevel="0" collapsed="false">
      <c r="A318" s="84" t="n">
        <v>317</v>
      </c>
      <c r="B318" s="84" t="n">
        <v>4486000</v>
      </c>
      <c r="C318" s="84" t="s">
        <v>400</v>
      </c>
    </row>
    <row r="319" customFormat="false" ht="12.8" hidden="false" customHeight="false" outlineLevel="0" collapsed="false">
      <c r="A319" s="84" t="n">
        <v>318</v>
      </c>
      <c r="B319" s="84" t="n">
        <v>4487000</v>
      </c>
      <c r="C319" s="84" t="s">
        <v>401</v>
      </c>
    </row>
    <row r="320" customFormat="false" ht="12.8" hidden="false" customHeight="false" outlineLevel="0" collapsed="false">
      <c r="A320" s="84" t="n">
        <v>319</v>
      </c>
      <c r="B320" s="84" t="n">
        <v>4510000</v>
      </c>
      <c r="C320" s="84" t="s">
        <v>402</v>
      </c>
    </row>
    <row r="321" customFormat="false" ht="12.8" hidden="false" customHeight="false" outlineLevel="0" collapsed="false">
      <c r="A321" s="84" t="n">
        <v>320</v>
      </c>
      <c r="B321" s="84" t="n">
        <v>4551000</v>
      </c>
      <c r="C321" s="84" t="s">
        <v>403</v>
      </c>
    </row>
    <row r="322" customFormat="false" ht="12.8" hidden="false" customHeight="false" outlineLevel="0" collapsed="false">
      <c r="A322" s="84" t="n">
        <v>321</v>
      </c>
      <c r="B322" s="84" t="n">
        <v>4551100</v>
      </c>
      <c r="C322" s="84" t="s">
        <v>404</v>
      </c>
    </row>
    <row r="323" customFormat="false" ht="12.8" hidden="false" customHeight="false" outlineLevel="0" collapsed="false">
      <c r="A323" s="84" t="n">
        <v>322</v>
      </c>
      <c r="B323" s="84" t="n">
        <v>4558000</v>
      </c>
      <c r="C323" s="84" t="s">
        <v>405</v>
      </c>
    </row>
    <row r="324" customFormat="false" ht="12.8" hidden="false" customHeight="false" outlineLevel="0" collapsed="false">
      <c r="A324" s="84" t="n">
        <v>323</v>
      </c>
      <c r="B324" s="84" t="n">
        <v>4560000</v>
      </c>
      <c r="C324" s="84" t="s">
        <v>406</v>
      </c>
    </row>
    <row r="325" customFormat="false" ht="12.8" hidden="false" customHeight="false" outlineLevel="0" collapsed="false">
      <c r="A325" s="84" t="n">
        <v>324</v>
      </c>
      <c r="B325" s="84" t="n">
        <v>4561500</v>
      </c>
      <c r="C325" s="84" t="s">
        <v>407</v>
      </c>
    </row>
    <row r="326" customFormat="false" ht="12.8" hidden="false" customHeight="false" outlineLevel="0" collapsed="false">
      <c r="A326" s="84" t="n">
        <v>325</v>
      </c>
      <c r="B326" s="84" t="n">
        <v>4562500</v>
      </c>
      <c r="C326" s="84" t="s">
        <v>408</v>
      </c>
    </row>
    <row r="327" customFormat="false" ht="12.8" hidden="false" customHeight="false" outlineLevel="0" collapsed="false">
      <c r="A327" s="84" t="n">
        <v>326</v>
      </c>
      <c r="B327" s="84" t="n">
        <v>4570000</v>
      </c>
      <c r="C327" s="84" t="s">
        <v>409</v>
      </c>
    </row>
    <row r="328" customFormat="false" ht="12.8" hidden="false" customHeight="false" outlineLevel="0" collapsed="false">
      <c r="A328" s="84" t="n">
        <v>327</v>
      </c>
      <c r="B328" s="84" t="n">
        <v>4580000</v>
      </c>
      <c r="C328" s="84" t="s">
        <v>410</v>
      </c>
    </row>
    <row r="329" customFormat="false" ht="12.8" hidden="false" customHeight="false" outlineLevel="0" collapsed="false">
      <c r="A329" s="84" t="n">
        <v>328</v>
      </c>
      <c r="B329" s="84" t="n">
        <v>4620000</v>
      </c>
      <c r="C329" s="84" t="s">
        <v>411</v>
      </c>
    </row>
    <row r="330" customFormat="false" ht="12.8" hidden="false" customHeight="false" outlineLevel="0" collapsed="false">
      <c r="A330" s="84" t="n">
        <v>329</v>
      </c>
      <c r="B330" s="84" t="n">
        <v>4620000</v>
      </c>
      <c r="C330" s="84" t="s">
        <v>411</v>
      </c>
    </row>
    <row r="331" customFormat="false" ht="12.8" hidden="false" customHeight="false" outlineLevel="0" collapsed="false">
      <c r="A331" s="84" t="n">
        <v>330</v>
      </c>
      <c r="B331" s="84" t="n">
        <v>4640000</v>
      </c>
      <c r="C331" s="84" t="s">
        <v>412</v>
      </c>
    </row>
    <row r="332" customFormat="false" ht="12.8" hidden="false" customHeight="false" outlineLevel="0" collapsed="false">
      <c r="A332" s="84" t="n">
        <v>331</v>
      </c>
      <c r="B332" s="84" t="n">
        <v>4640000</v>
      </c>
      <c r="C332" s="84" t="s">
        <v>412</v>
      </c>
    </row>
    <row r="333" customFormat="false" ht="12.8" hidden="false" customHeight="false" outlineLevel="0" collapsed="false">
      <c r="A333" s="84" t="n">
        <v>332</v>
      </c>
      <c r="B333" s="84" t="n">
        <v>4650000</v>
      </c>
      <c r="C333" s="84" t="s">
        <v>413</v>
      </c>
    </row>
    <row r="334" customFormat="false" ht="12.8" hidden="false" customHeight="false" outlineLevel="0" collapsed="false">
      <c r="A334" s="84" t="n">
        <v>333</v>
      </c>
      <c r="B334" s="84" t="n">
        <v>4650000</v>
      </c>
      <c r="C334" s="84" t="s">
        <v>413</v>
      </c>
    </row>
    <row r="335" customFormat="false" ht="12.8" hidden="false" customHeight="false" outlineLevel="0" collapsed="false">
      <c r="A335" s="84" t="n">
        <v>334</v>
      </c>
      <c r="B335" s="84" t="n">
        <v>4670000</v>
      </c>
      <c r="C335" s="84" t="s">
        <v>414</v>
      </c>
    </row>
    <row r="336" customFormat="false" ht="12.8" hidden="false" customHeight="false" outlineLevel="0" collapsed="false">
      <c r="A336" s="84" t="n">
        <v>335</v>
      </c>
      <c r="B336" s="84" t="n">
        <v>4670000</v>
      </c>
      <c r="C336" s="84" t="s">
        <v>414</v>
      </c>
    </row>
    <row r="337" customFormat="false" ht="12.8" hidden="false" customHeight="false" outlineLevel="0" collapsed="false">
      <c r="A337" s="84" t="n">
        <v>336</v>
      </c>
      <c r="B337" s="84" t="n">
        <v>4686000</v>
      </c>
      <c r="C337" s="84" t="s">
        <v>415</v>
      </c>
    </row>
    <row r="338" customFormat="false" ht="12.8" hidden="false" customHeight="false" outlineLevel="0" collapsed="false">
      <c r="A338" s="84" t="n">
        <v>337</v>
      </c>
      <c r="B338" s="84" t="n">
        <v>4686000</v>
      </c>
      <c r="C338" s="84" t="s">
        <v>415</v>
      </c>
    </row>
    <row r="339" customFormat="false" ht="12.8" hidden="false" customHeight="false" outlineLevel="0" collapsed="false">
      <c r="A339" s="84" t="n">
        <v>338</v>
      </c>
      <c r="B339" s="84" t="n">
        <v>4687000</v>
      </c>
      <c r="C339" s="84" t="s">
        <v>416</v>
      </c>
    </row>
    <row r="340" customFormat="false" ht="12.8" hidden="false" customHeight="false" outlineLevel="0" collapsed="false">
      <c r="A340" s="84" t="n">
        <v>339</v>
      </c>
      <c r="B340" s="84" t="n">
        <v>4687000</v>
      </c>
      <c r="C340" s="84" t="s">
        <v>416</v>
      </c>
    </row>
    <row r="341" customFormat="false" ht="12.8" hidden="false" customHeight="false" outlineLevel="0" collapsed="false">
      <c r="A341" s="84" t="n">
        <v>340</v>
      </c>
      <c r="B341" s="84" t="n">
        <v>4710000</v>
      </c>
      <c r="C341" s="84" t="s">
        <v>417</v>
      </c>
    </row>
    <row r="342" customFormat="false" ht="12.8" hidden="false" customHeight="false" outlineLevel="0" collapsed="false">
      <c r="A342" s="84" t="n">
        <v>341</v>
      </c>
      <c r="B342" s="84" t="n">
        <v>4760000</v>
      </c>
      <c r="C342" s="84" t="s">
        <v>418</v>
      </c>
    </row>
    <row r="343" customFormat="false" ht="12.8" hidden="false" customHeight="false" outlineLevel="0" collapsed="false">
      <c r="A343" s="84" t="n">
        <v>342</v>
      </c>
      <c r="B343" s="84" t="n">
        <v>4770000</v>
      </c>
      <c r="C343" s="84" t="s">
        <v>419</v>
      </c>
    </row>
    <row r="344" customFormat="false" ht="12.8" hidden="false" customHeight="false" outlineLevel="0" collapsed="false">
      <c r="A344" s="84" t="n">
        <v>343</v>
      </c>
      <c r="B344" s="84" t="n">
        <v>4780000</v>
      </c>
      <c r="C344" s="84" t="s">
        <v>420</v>
      </c>
    </row>
    <row r="345" customFormat="false" ht="12.8" hidden="false" customHeight="false" outlineLevel="0" collapsed="false">
      <c r="A345" s="84" t="n">
        <v>344</v>
      </c>
      <c r="B345" s="84" t="n">
        <v>4810000</v>
      </c>
      <c r="C345" s="84" t="s">
        <v>421</v>
      </c>
    </row>
    <row r="346" customFormat="false" ht="12.8" hidden="false" customHeight="false" outlineLevel="0" collapsed="false">
      <c r="A346" s="84" t="n">
        <v>345</v>
      </c>
      <c r="B346" s="84" t="n">
        <v>4860000</v>
      </c>
      <c r="C346" s="84" t="s">
        <v>422</v>
      </c>
    </row>
    <row r="347" customFormat="false" ht="12.8" hidden="false" customHeight="false" outlineLevel="0" collapsed="false">
      <c r="A347" s="84" t="n">
        <v>346</v>
      </c>
      <c r="B347" s="84" t="n">
        <v>4870000</v>
      </c>
      <c r="C347" s="84" t="s">
        <v>423</v>
      </c>
    </row>
    <row r="348" customFormat="false" ht="12.8" hidden="false" customHeight="false" outlineLevel="0" collapsed="false">
      <c r="A348" s="84" t="n">
        <v>347</v>
      </c>
      <c r="B348" s="84" t="n">
        <v>4910000</v>
      </c>
      <c r="C348" s="84" t="s">
        <v>424</v>
      </c>
    </row>
    <row r="349" customFormat="false" ht="12.8" hidden="false" customHeight="false" outlineLevel="0" collapsed="false">
      <c r="A349" s="84" t="n">
        <v>348</v>
      </c>
      <c r="B349" s="84" t="n">
        <v>4950000</v>
      </c>
      <c r="C349" s="84" t="s">
        <v>425</v>
      </c>
    </row>
    <row r="350" customFormat="false" ht="12.8" hidden="false" customHeight="false" outlineLevel="0" collapsed="false">
      <c r="A350" s="84" t="n">
        <v>349</v>
      </c>
      <c r="B350" s="84" t="n">
        <v>4960000</v>
      </c>
      <c r="C350" s="84" t="s">
        <v>426</v>
      </c>
    </row>
    <row r="351" customFormat="false" ht="12.8" hidden="false" customHeight="false" outlineLevel="0" collapsed="false">
      <c r="A351" s="86" t="n">
        <v>350</v>
      </c>
      <c r="B351" s="86" t="n">
        <v>5020000</v>
      </c>
      <c r="C351" s="86" t="s">
        <v>427</v>
      </c>
    </row>
    <row r="352" customFormat="false" ht="12.8" hidden="false" customHeight="false" outlineLevel="0" collapsed="false">
      <c r="A352" s="86" t="n">
        <v>351</v>
      </c>
      <c r="B352" s="86" t="n">
        <v>5030000</v>
      </c>
      <c r="C352" s="86" t="s">
        <v>428</v>
      </c>
    </row>
    <row r="353" customFormat="false" ht="12.8" hidden="false" customHeight="false" outlineLevel="0" collapsed="false">
      <c r="A353" s="86" t="n">
        <v>352</v>
      </c>
      <c r="B353" s="86" t="n">
        <v>5031000</v>
      </c>
      <c r="C353" s="86" t="s">
        <v>429</v>
      </c>
    </row>
    <row r="354" customFormat="false" ht="12.8" hidden="false" customHeight="false" outlineLevel="0" collapsed="false">
      <c r="A354" s="86" t="n">
        <v>353</v>
      </c>
      <c r="B354" s="86" t="n">
        <v>5035000</v>
      </c>
      <c r="C354" s="86" t="s">
        <v>430</v>
      </c>
    </row>
    <row r="355" customFormat="false" ht="12.8" hidden="false" customHeight="false" outlineLevel="0" collapsed="false">
      <c r="A355" s="86" t="n">
        <v>354</v>
      </c>
      <c r="B355" s="86" t="n">
        <v>5040000</v>
      </c>
      <c r="C355" s="86" t="s">
        <v>431</v>
      </c>
    </row>
    <row r="356" customFormat="false" ht="12.8" hidden="false" customHeight="false" outlineLevel="0" collapsed="false">
      <c r="A356" s="86" t="n">
        <v>355</v>
      </c>
      <c r="B356" s="86" t="n">
        <v>5050000</v>
      </c>
      <c r="C356" s="86" t="s">
        <v>432</v>
      </c>
    </row>
    <row r="357" customFormat="false" ht="12.8" hidden="false" customHeight="false" outlineLevel="0" collapsed="false">
      <c r="A357" s="86" t="n">
        <v>356</v>
      </c>
      <c r="B357" s="86" t="n">
        <v>5060000</v>
      </c>
      <c r="C357" s="86" t="s">
        <v>433</v>
      </c>
    </row>
    <row r="358" customFormat="false" ht="12.8" hidden="false" customHeight="false" outlineLevel="0" collapsed="false">
      <c r="A358" s="86" t="n">
        <v>357</v>
      </c>
      <c r="B358" s="86" t="n">
        <v>5061000</v>
      </c>
      <c r="C358" s="86" t="s">
        <v>434</v>
      </c>
    </row>
    <row r="359" customFormat="false" ht="12.8" hidden="false" customHeight="false" outlineLevel="0" collapsed="false">
      <c r="A359" s="86" t="n">
        <v>358</v>
      </c>
      <c r="B359" s="86" t="n">
        <v>5065000</v>
      </c>
      <c r="C359" s="86" t="s">
        <v>435</v>
      </c>
    </row>
    <row r="360" customFormat="false" ht="12.8" hidden="false" customHeight="false" outlineLevel="0" collapsed="false">
      <c r="A360" s="86" t="n">
        <v>359</v>
      </c>
      <c r="B360" s="86" t="n">
        <v>5070000</v>
      </c>
      <c r="C360" s="86" t="s">
        <v>436</v>
      </c>
    </row>
    <row r="361" customFormat="false" ht="12.8" hidden="false" customHeight="false" outlineLevel="0" collapsed="false">
      <c r="A361" s="86" t="n">
        <v>360</v>
      </c>
      <c r="B361" s="86" t="n">
        <v>5080000</v>
      </c>
      <c r="C361" s="86" t="s">
        <v>437</v>
      </c>
    </row>
    <row r="362" customFormat="false" ht="12.8" hidden="false" customHeight="false" outlineLevel="0" collapsed="false">
      <c r="A362" s="86" t="n">
        <v>361</v>
      </c>
      <c r="B362" s="86" t="n">
        <v>5090000</v>
      </c>
      <c r="C362" s="86" t="s">
        <v>438</v>
      </c>
    </row>
    <row r="363" customFormat="false" ht="12.8" hidden="false" customHeight="false" outlineLevel="0" collapsed="false">
      <c r="A363" s="86" t="n">
        <v>362</v>
      </c>
      <c r="B363" s="86" t="n">
        <v>5110000</v>
      </c>
      <c r="C363" s="86" t="s">
        <v>439</v>
      </c>
    </row>
    <row r="364" customFormat="false" ht="12.8" hidden="false" customHeight="false" outlineLevel="0" collapsed="false">
      <c r="A364" s="86" t="n">
        <v>363</v>
      </c>
      <c r="B364" s="86" t="n">
        <v>5120000</v>
      </c>
      <c r="C364" s="86" t="s">
        <v>440</v>
      </c>
    </row>
    <row r="365" customFormat="false" ht="12.8" hidden="false" customHeight="false" outlineLevel="0" collapsed="false">
      <c r="A365" s="86" t="n">
        <v>364</v>
      </c>
      <c r="B365" s="86" t="n">
        <v>5140000</v>
      </c>
      <c r="C365" s="86" t="s">
        <v>441</v>
      </c>
    </row>
    <row r="366" customFormat="false" ht="12.8" hidden="false" customHeight="false" outlineLevel="0" collapsed="false">
      <c r="A366" s="86" t="n">
        <v>365</v>
      </c>
      <c r="B366" s="86" t="n">
        <v>5150000</v>
      </c>
      <c r="C366" s="86" t="s">
        <v>442</v>
      </c>
    </row>
    <row r="367" customFormat="false" ht="12.8" hidden="false" customHeight="false" outlineLevel="0" collapsed="false">
      <c r="A367" s="86" t="n">
        <v>366</v>
      </c>
      <c r="B367" s="86" t="n">
        <v>5160000</v>
      </c>
      <c r="C367" s="86" t="s">
        <v>443</v>
      </c>
    </row>
    <row r="368" customFormat="false" ht="12.8" hidden="false" customHeight="false" outlineLevel="0" collapsed="false">
      <c r="A368" s="86" t="n">
        <v>367</v>
      </c>
      <c r="B368" s="86" t="n">
        <v>5170000</v>
      </c>
      <c r="C368" s="86" t="s">
        <v>444</v>
      </c>
    </row>
    <row r="369" customFormat="false" ht="12.8" hidden="false" customHeight="false" outlineLevel="0" collapsed="false">
      <c r="A369" s="86" t="n">
        <v>368</v>
      </c>
      <c r="B369" s="86" t="n">
        <v>5186000</v>
      </c>
      <c r="C369" s="86" t="s">
        <v>445</v>
      </c>
    </row>
    <row r="370" customFormat="false" ht="12.8" hidden="false" customHeight="false" outlineLevel="0" collapsed="false">
      <c r="A370" s="86" t="n">
        <v>369</v>
      </c>
      <c r="B370" s="86" t="n">
        <v>5187000</v>
      </c>
      <c r="C370" s="86" t="s">
        <v>446</v>
      </c>
    </row>
    <row r="371" customFormat="false" ht="12.8" hidden="false" customHeight="false" outlineLevel="0" collapsed="false">
      <c r="A371" s="86" t="n">
        <v>370</v>
      </c>
      <c r="B371" s="86" t="n">
        <v>5198000</v>
      </c>
      <c r="C371" s="86" t="s">
        <v>447</v>
      </c>
    </row>
    <row r="372" customFormat="false" ht="12.8" hidden="false" customHeight="false" outlineLevel="0" collapsed="false">
      <c r="A372" s="86" t="n">
        <v>371</v>
      </c>
      <c r="B372" s="86" t="n">
        <v>5300000</v>
      </c>
      <c r="C372" s="86" t="s">
        <v>448</v>
      </c>
    </row>
    <row r="373" customFormat="false" ht="12.8" hidden="false" customHeight="false" outlineLevel="0" collapsed="false">
      <c r="A373" s="86" t="n">
        <v>372</v>
      </c>
      <c r="B373" s="86" t="n">
        <v>5800000</v>
      </c>
      <c r="C373" s="86" t="s">
        <v>449</v>
      </c>
    </row>
    <row r="374" customFormat="false" ht="12.8" hidden="false" customHeight="false" outlineLevel="0" collapsed="false">
      <c r="A374" s="86" t="n">
        <v>373</v>
      </c>
      <c r="B374" s="86" t="n">
        <v>5900000</v>
      </c>
      <c r="C374" s="86" t="s">
        <v>450</v>
      </c>
    </row>
    <row r="375" customFormat="false" ht="12.8" hidden="false" customHeight="false" outlineLevel="0" collapsed="false">
      <c r="A375" s="84" t="n">
        <v>374</v>
      </c>
      <c r="B375" s="84" t="n">
        <v>6010000</v>
      </c>
      <c r="C375" s="84" t="s">
        <v>451</v>
      </c>
    </row>
    <row r="376" customFormat="false" ht="12.8" hidden="false" customHeight="false" outlineLevel="0" collapsed="false">
      <c r="A376" s="84" t="n">
        <v>375</v>
      </c>
      <c r="B376" s="84" t="n">
        <v>6010002</v>
      </c>
      <c r="C376" s="84" t="s">
        <v>452</v>
      </c>
    </row>
    <row r="377" customFormat="false" ht="12.8" hidden="false" customHeight="false" outlineLevel="0" collapsed="false">
      <c r="A377" s="84" t="n">
        <v>376</v>
      </c>
      <c r="B377" s="84" t="n">
        <v>6010003</v>
      </c>
      <c r="C377" s="84" t="s">
        <v>453</v>
      </c>
    </row>
    <row r="378" customFormat="false" ht="12.8" hidden="false" customHeight="false" outlineLevel="0" collapsed="false">
      <c r="A378" s="84" t="n">
        <v>377</v>
      </c>
      <c r="B378" s="84" t="n">
        <v>6010100</v>
      </c>
      <c r="C378" s="84" t="s">
        <v>454</v>
      </c>
    </row>
    <row r="379" customFormat="false" ht="12.8" hidden="false" customHeight="false" outlineLevel="0" collapsed="false">
      <c r="A379" s="84" t="n">
        <v>378</v>
      </c>
      <c r="B379" s="84" t="n">
        <v>6010200</v>
      </c>
      <c r="C379" s="84" t="s">
        <v>455</v>
      </c>
    </row>
    <row r="380" customFormat="false" ht="12.8" hidden="false" customHeight="false" outlineLevel="0" collapsed="false">
      <c r="A380" s="84" t="n">
        <v>379</v>
      </c>
      <c r="B380" s="84" t="n">
        <v>6010202</v>
      </c>
      <c r="C380" s="84" t="s">
        <v>456</v>
      </c>
    </row>
    <row r="381" customFormat="false" ht="12.8" hidden="false" customHeight="false" outlineLevel="0" collapsed="false">
      <c r="A381" s="84" t="n">
        <v>380</v>
      </c>
      <c r="B381" s="84" t="n">
        <v>6010203</v>
      </c>
      <c r="C381" s="84" t="s">
        <v>457</v>
      </c>
    </row>
    <row r="382" customFormat="false" ht="12.8" hidden="false" customHeight="false" outlineLevel="0" collapsed="false">
      <c r="A382" s="84" t="n">
        <v>381</v>
      </c>
      <c r="B382" s="84" t="n">
        <v>6020000</v>
      </c>
      <c r="C382" s="84" t="s">
        <v>458</v>
      </c>
    </row>
    <row r="383" customFormat="false" ht="12.8" hidden="false" customHeight="false" outlineLevel="0" collapsed="false">
      <c r="A383" s="84" t="n">
        <v>382</v>
      </c>
      <c r="B383" s="84" t="n">
        <v>6021000</v>
      </c>
      <c r="C383" s="84" t="s">
        <v>459</v>
      </c>
    </row>
    <row r="384" customFormat="false" ht="12.8" hidden="false" customHeight="false" outlineLevel="0" collapsed="false">
      <c r="A384" s="84" t="n">
        <v>383</v>
      </c>
      <c r="B384" s="84" t="n">
        <v>6022000</v>
      </c>
      <c r="C384" s="84" t="s">
        <v>460</v>
      </c>
    </row>
    <row r="385" customFormat="false" ht="12.8" hidden="false" customHeight="false" outlineLevel="0" collapsed="false">
      <c r="A385" s="84" t="n">
        <v>384</v>
      </c>
      <c r="B385" s="84" t="n">
        <v>6022100</v>
      </c>
      <c r="C385" s="84" t="s">
        <v>461</v>
      </c>
    </row>
    <row r="386" customFormat="false" ht="12.8" hidden="false" customHeight="false" outlineLevel="0" collapsed="false">
      <c r="A386" s="84" t="n">
        <v>385</v>
      </c>
      <c r="B386" s="84" t="n">
        <v>6022200</v>
      </c>
      <c r="C386" s="84" t="s">
        <v>462</v>
      </c>
    </row>
    <row r="387" customFormat="false" ht="12.8" hidden="false" customHeight="false" outlineLevel="0" collapsed="false">
      <c r="A387" s="84" t="n">
        <v>386</v>
      </c>
      <c r="B387" s="84" t="n">
        <v>6022300</v>
      </c>
      <c r="C387" s="84" t="s">
        <v>463</v>
      </c>
    </row>
    <row r="388" customFormat="false" ht="12.8" hidden="false" customHeight="false" outlineLevel="0" collapsed="false">
      <c r="A388" s="84" t="n">
        <v>387</v>
      </c>
      <c r="B388" s="84" t="n">
        <v>6022400</v>
      </c>
      <c r="C388" s="84" t="s">
        <v>464</v>
      </c>
    </row>
    <row r="389" customFormat="false" ht="12.8" hidden="false" customHeight="false" outlineLevel="0" collapsed="false">
      <c r="A389" s="84" t="n">
        <v>388</v>
      </c>
      <c r="B389" s="84" t="n">
        <v>6022500</v>
      </c>
      <c r="C389" s="84" t="s">
        <v>465</v>
      </c>
    </row>
    <row r="390" customFormat="false" ht="12.8" hidden="false" customHeight="false" outlineLevel="0" collapsed="false">
      <c r="A390" s="84" t="n">
        <v>389</v>
      </c>
      <c r="B390" s="84" t="n">
        <v>6026000</v>
      </c>
      <c r="C390" s="84" t="s">
        <v>466</v>
      </c>
    </row>
    <row r="391" customFormat="false" ht="12.8" hidden="false" customHeight="false" outlineLevel="0" collapsed="false">
      <c r="A391" s="84" t="n">
        <v>390</v>
      </c>
      <c r="B391" s="84" t="n">
        <v>6026100</v>
      </c>
      <c r="C391" s="84" t="s">
        <v>467</v>
      </c>
    </row>
    <row r="392" customFormat="false" ht="12.8" hidden="false" customHeight="false" outlineLevel="0" collapsed="false">
      <c r="A392" s="84" t="n">
        <v>391</v>
      </c>
      <c r="B392" s="84" t="n">
        <v>6026500</v>
      </c>
      <c r="C392" s="84" t="s">
        <v>468</v>
      </c>
    </row>
    <row r="393" customFormat="false" ht="12.8" hidden="false" customHeight="false" outlineLevel="0" collapsed="false">
      <c r="A393" s="84" t="n">
        <v>392</v>
      </c>
      <c r="B393" s="84" t="n">
        <v>6026700</v>
      </c>
      <c r="C393" s="84" t="s">
        <v>469</v>
      </c>
    </row>
    <row r="394" customFormat="false" ht="12.8" hidden="false" customHeight="false" outlineLevel="0" collapsed="false">
      <c r="A394" s="84" t="n">
        <v>393</v>
      </c>
      <c r="B394" s="84" t="n">
        <v>6031000</v>
      </c>
      <c r="C394" s="84" t="s">
        <v>470</v>
      </c>
    </row>
    <row r="395" customFormat="false" ht="12.8" hidden="false" customHeight="false" outlineLevel="0" collapsed="false">
      <c r="A395" s="84" t="n">
        <v>394</v>
      </c>
      <c r="B395" s="84" t="n">
        <v>6032000</v>
      </c>
      <c r="C395" s="84" t="s">
        <v>471</v>
      </c>
    </row>
    <row r="396" customFormat="false" ht="12.8" hidden="false" customHeight="false" outlineLevel="0" collapsed="false">
      <c r="A396" s="84" t="n">
        <v>395</v>
      </c>
      <c r="B396" s="84" t="n">
        <v>6037000</v>
      </c>
      <c r="C396" s="84" t="s">
        <v>472</v>
      </c>
    </row>
    <row r="397" customFormat="false" ht="12.8" hidden="false" customHeight="false" outlineLevel="0" collapsed="false">
      <c r="A397" s="84" t="n">
        <v>396</v>
      </c>
      <c r="B397" s="84" t="n">
        <v>6040000</v>
      </c>
      <c r="C397" s="84" t="s">
        <v>473</v>
      </c>
    </row>
    <row r="398" customFormat="false" ht="12.8" hidden="false" customHeight="false" outlineLevel="0" collapsed="false">
      <c r="A398" s="84" t="n">
        <v>397</v>
      </c>
      <c r="B398" s="84" t="n">
        <v>6040002</v>
      </c>
      <c r="C398" s="84" t="s">
        <v>474</v>
      </c>
    </row>
    <row r="399" customFormat="false" ht="12.8" hidden="false" customHeight="false" outlineLevel="0" collapsed="false">
      <c r="A399" s="84" t="n">
        <v>398</v>
      </c>
      <c r="B399" s="84" t="n">
        <v>6040003</v>
      </c>
      <c r="C399" s="84" t="s">
        <v>475</v>
      </c>
    </row>
    <row r="400" customFormat="false" ht="12.8" hidden="false" customHeight="false" outlineLevel="0" collapsed="false">
      <c r="A400" s="84" t="n">
        <v>399</v>
      </c>
      <c r="B400" s="84" t="n">
        <v>6040100</v>
      </c>
      <c r="C400" s="84" t="s">
        <v>476</v>
      </c>
    </row>
    <row r="401" customFormat="false" ht="12.8" hidden="false" customHeight="false" outlineLevel="0" collapsed="false">
      <c r="A401" s="84" t="n">
        <v>400</v>
      </c>
      <c r="B401" s="84" t="n">
        <v>6040200</v>
      </c>
      <c r="C401" s="84" t="s">
        <v>477</v>
      </c>
    </row>
    <row r="402" customFormat="false" ht="12.8" hidden="false" customHeight="false" outlineLevel="0" collapsed="false">
      <c r="A402" s="84" t="n">
        <v>401</v>
      </c>
      <c r="B402" s="84" t="n">
        <v>6040202</v>
      </c>
      <c r="C402" s="84" t="s">
        <v>478</v>
      </c>
    </row>
    <row r="403" customFormat="false" ht="12.8" hidden="false" customHeight="false" outlineLevel="0" collapsed="false">
      <c r="A403" s="84" t="n">
        <v>402</v>
      </c>
      <c r="B403" s="84" t="n">
        <v>6040203</v>
      </c>
      <c r="C403" s="84" t="s">
        <v>479</v>
      </c>
    </row>
    <row r="404" customFormat="false" ht="12.8" hidden="false" customHeight="false" outlineLevel="0" collapsed="false">
      <c r="A404" s="84" t="n">
        <v>403</v>
      </c>
      <c r="B404" s="84" t="n">
        <v>6050000</v>
      </c>
      <c r="C404" s="84" t="s">
        <v>480</v>
      </c>
    </row>
    <row r="405" customFormat="false" ht="12.8" hidden="false" customHeight="false" outlineLevel="0" collapsed="false">
      <c r="A405" s="84" t="n">
        <v>404</v>
      </c>
      <c r="B405" s="84" t="n">
        <v>6050002</v>
      </c>
      <c r="C405" s="84" t="s">
        <v>481</v>
      </c>
    </row>
    <row r="406" customFormat="false" ht="12.8" hidden="false" customHeight="false" outlineLevel="0" collapsed="false">
      <c r="A406" s="84" t="n">
        <v>405</v>
      </c>
      <c r="B406" s="84" t="n">
        <v>6050003</v>
      </c>
      <c r="C406" s="84" t="s">
        <v>482</v>
      </c>
    </row>
    <row r="407" customFormat="false" ht="12.8" hidden="false" customHeight="false" outlineLevel="0" collapsed="false">
      <c r="A407" s="84" t="n">
        <v>406</v>
      </c>
      <c r="B407" s="84" t="n">
        <v>6050100</v>
      </c>
      <c r="C407" s="84" t="s">
        <v>483</v>
      </c>
    </row>
    <row r="408" customFormat="false" ht="12.8" hidden="false" customHeight="false" outlineLevel="0" collapsed="false">
      <c r="A408" s="84" t="n">
        <v>407</v>
      </c>
      <c r="B408" s="84" t="n">
        <v>6050200</v>
      </c>
      <c r="C408" s="84" t="s">
        <v>484</v>
      </c>
    </row>
    <row r="409" customFormat="false" ht="12.8" hidden="false" customHeight="false" outlineLevel="0" collapsed="false">
      <c r="A409" s="84" t="n">
        <v>408</v>
      </c>
      <c r="B409" s="84" t="n">
        <v>6050202</v>
      </c>
      <c r="C409" s="84" t="s">
        <v>485</v>
      </c>
    </row>
    <row r="410" customFormat="false" ht="12.8" hidden="false" customHeight="false" outlineLevel="0" collapsed="false">
      <c r="A410" s="84" t="n">
        <v>409</v>
      </c>
      <c r="B410" s="84" t="n">
        <v>6050203</v>
      </c>
      <c r="C410" s="84" t="s">
        <v>486</v>
      </c>
    </row>
    <row r="411" customFormat="false" ht="12.8" hidden="false" customHeight="false" outlineLevel="0" collapsed="false">
      <c r="A411" s="84" t="n">
        <v>410</v>
      </c>
      <c r="B411" s="84" t="n">
        <v>6060000</v>
      </c>
      <c r="C411" s="84" t="s">
        <v>487</v>
      </c>
    </row>
    <row r="412" customFormat="false" ht="12.8" hidden="false" customHeight="false" outlineLevel="0" collapsed="false">
      <c r="A412" s="84" t="n">
        <v>411</v>
      </c>
      <c r="B412" s="84" t="n">
        <v>6060002</v>
      </c>
      <c r="C412" s="84" t="s">
        <v>488</v>
      </c>
    </row>
    <row r="413" customFormat="false" ht="12.8" hidden="false" customHeight="false" outlineLevel="0" collapsed="false">
      <c r="A413" s="84" t="n">
        <v>412</v>
      </c>
      <c r="B413" s="84" t="n">
        <v>6060003</v>
      </c>
      <c r="C413" s="84" t="s">
        <v>489</v>
      </c>
    </row>
    <row r="414" customFormat="false" ht="12.8" hidden="false" customHeight="false" outlineLevel="0" collapsed="false">
      <c r="A414" s="84" t="n">
        <v>413</v>
      </c>
      <c r="B414" s="84" t="n">
        <v>6060100</v>
      </c>
      <c r="C414" s="84" t="s">
        <v>490</v>
      </c>
    </row>
    <row r="415" customFormat="false" ht="12.8" hidden="false" customHeight="false" outlineLevel="0" collapsed="false">
      <c r="A415" s="84" t="n">
        <v>414</v>
      </c>
      <c r="B415" s="84" t="n">
        <v>6060200</v>
      </c>
      <c r="C415" s="84" t="s">
        <v>491</v>
      </c>
    </row>
    <row r="416" customFormat="false" ht="12.8" hidden="false" customHeight="false" outlineLevel="0" collapsed="false">
      <c r="A416" s="84" t="n">
        <v>415</v>
      </c>
      <c r="B416" s="84" t="n">
        <v>6060202</v>
      </c>
      <c r="C416" s="84" t="s">
        <v>492</v>
      </c>
    </row>
    <row r="417" customFormat="false" ht="12.8" hidden="false" customHeight="false" outlineLevel="0" collapsed="false">
      <c r="A417" s="84" t="n">
        <v>416</v>
      </c>
      <c r="B417" s="84" t="n">
        <v>6060203</v>
      </c>
      <c r="C417" s="84" t="s">
        <v>493</v>
      </c>
    </row>
    <row r="418" customFormat="false" ht="12.8" hidden="false" customHeight="false" outlineLevel="0" collapsed="false">
      <c r="A418" s="84" t="n">
        <v>417</v>
      </c>
      <c r="B418" s="84" t="n">
        <v>6061100</v>
      </c>
      <c r="C418" s="84" t="s">
        <v>494</v>
      </c>
    </row>
    <row r="419" customFormat="false" ht="12.8" hidden="false" customHeight="false" outlineLevel="0" collapsed="false">
      <c r="A419" s="84" t="n">
        <v>418</v>
      </c>
      <c r="B419" s="84" t="n">
        <v>6061103</v>
      </c>
      <c r="C419" s="84" t="s">
        <v>495</v>
      </c>
    </row>
    <row r="420" customFormat="false" ht="12.8" hidden="false" customHeight="false" outlineLevel="0" collapsed="false">
      <c r="A420" s="84" t="n">
        <v>419</v>
      </c>
      <c r="B420" s="84" t="n">
        <v>6061200</v>
      </c>
      <c r="C420" s="84" t="s">
        <v>496</v>
      </c>
    </row>
    <row r="421" customFormat="false" ht="12.8" hidden="false" customHeight="false" outlineLevel="0" collapsed="false">
      <c r="A421" s="84" t="n">
        <v>420</v>
      </c>
      <c r="B421" s="84" t="n">
        <v>6061300</v>
      </c>
      <c r="C421" s="84" t="s">
        <v>497</v>
      </c>
    </row>
    <row r="422" customFormat="false" ht="12.8" hidden="false" customHeight="false" outlineLevel="0" collapsed="false">
      <c r="A422" s="84" t="n">
        <v>421</v>
      </c>
      <c r="B422" s="84" t="n">
        <v>6062000</v>
      </c>
      <c r="C422" s="84" t="s">
        <v>498</v>
      </c>
    </row>
    <row r="423" customFormat="false" ht="12.8" hidden="false" customHeight="false" outlineLevel="0" collapsed="false">
      <c r="A423" s="84" t="n">
        <v>422</v>
      </c>
      <c r="B423" s="84" t="n">
        <v>6063000</v>
      </c>
      <c r="C423" s="84" t="s">
        <v>499</v>
      </c>
    </row>
    <row r="424" customFormat="false" ht="12.8" hidden="false" customHeight="false" outlineLevel="0" collapsed="false">
      <c r="A424" s="84" t="n">
        <v>423</v>
      </c>
      <c r="B424" s="84" t="n">
        <v>6064000</v>
      </c>
      <c r="C424" s="84" t="s">
        <v>500</v>
      </c>
    </row>
    <row r="425" customFormat="false" ht="12.8" hidden="false" customHeight="false" outlineLevel="0" collapsed="false">
      <c r="A425" s="84" t="n">
        <v>424</v>
      </c>
      <c r="B425" s="84" t="n">
        <v>6068000</v>
      </c>
      <c r="C425" s="84" t="s">
        <v>501</v>
      </c>
    </row>
    <row r="426" customFormat="false" ht="12.8" hidden="false" customHeight="false" outlineLevel="0" collapsed="false">
      <c r="A426" s="84" t="n">
        <v>425</v>
      </c>
      <c r="B426" s="84" t="n">
        <v>6070000</v>
      </c>
      <c r="C426" s="84" t="s">
        <v>502</v>
      </c>
    </row>
    <row r="427" customFormat="false" ht="12.8" hidden="false" customHeight="false" outlineLevel="0" collapsed="false">
      <c r="A427" s="84" t="n">
        <v>426</v>
      </c>
      <c r="B427" s="84" t="n">
        <v>6070002</v>
      </c>
      <c r="C427" s="84" t="s">
        <v>503</v>
      </c>
    </row>
    <row r="428" customFormat="false" ht="12.8" hidden="false" customHeight="false" outlineLevel="0" collapsed="false">
      <c r="A428" s="84" t="n">
        <v>427</v>
      </c>
      <c r="B428" s="84" t="n">
        <v>6070003</v>
      </c>
      <c r="C428" s="84" t="s">
        <v>504</v>
      </c>
    </row>
    <row r="429" customFormat="false" ht="12.8" hidden="false" customHeight="false" outlineLevel="0" collapsed="false">
      <c r="A429" s="84" t="n">
        <v>428</v>
      </c>
      <c r="B429" s="84" t="n">
        <v>6070004</v>
      </c>
      <c r="C429" s="84" t="s">
        <v>505</v>
      </c>
    </row>
    <row r="430" customFormat="false" ht="12.8" hidden="false" customHeight="false" outlineLevel="0" collapsed="false">
      <c r="A430" s="84" t="n">
        <v>429</v>
      </c>
      <c r="B430" s="84" t="n">
        <v>6070100</v>
      </c>
      <c r="C430" s="84" t="s">
        <v>506</v>
      </c>
    </row>
    <row r="431" customFormat="false" ht="12.8" hidden="false" customHeight="false" outlineLevel="0" collapsed="false">
      <c r="A431" s="84" t="n">
        <v>430</v>
      </c>
      <c r="B431" s="84" t="n">
        <v>6070200</v>
      </c>
      <c r="C431" s="84" t="s">
        <v>507</v>
      </c>
    </row>
    <row r="432" customFormat="false" ht="12.8" hidden="false" customHeight="false" outlineLevel="0" collapsed="false">
      <c r="A432" s="84" t="n">
        <v>431</v>
      </c>
      <c r="B432" s="84" t="n">
        <v>6070202</v>
      </c>
      <c r="C432" s="84" t="s">
        <v>508</v>
      </c>
    </row>
    <row r="433" customFormat="false" ht="12.8" hidden="false" customHeight="false" outlineLevel="0" collapsed="false">
      <c r="A433" s="84" t="n">
        <v>432</v>
      </c>
      <c r="B433" s="84" t="n">
        <v>6070203</v>
      </c>
      <c r="C433" s="84" t="s">
        <v>509</v>
      </c>
    </row>
    <row r="434" customFormat="false" ht="12.8" hidden="false" customHeight="false" outlineLevel="0" collapsed="false">
      <c r="A434" s="84" t="n">
        <v>433</v>
      </c>
      <c r="B434" s="84" t="n">
        <v>6080000</v>
      </c>
      <c r="C434" s="84" t="s">
        <v>510</v>
      </c>
    </row>
    <row r="435" customFormat="false" ht="12.8" hidden="false" customHeight="false" outlineLevel="0" collapsed="false">
      <c r="A435" s="84" t="n">
        <v>434</v>
      </c>
      <c r="B435" s="84" t="n">
        <v>6080100</v>
      </c>
      <c r="C435" s="84" t="s">
        <v>511</v>
      </c>
    </row>
    <row r="436" customFormat="false" ht="12.8" hidden="false" customHeight="false" outlineLevel="0" collapsed="false">
      <c r="A436" s="84" t="n">
        <v>435</v>
      </c>
      <c r="B436" s="84" t="n">
        <v>6080200</v>
      </c>
      <c r="C436" s="84" t="s">
        <v>512</v>
      </c>
    </row>
    <row r="437" customFormat="false" ht="12.8" hidden="false" customHeight="false" outlineLevel="0" collapsed="false">
      <c r="A437" s="84" t="n">
        <v>436</v>
      </c>
      <c r="B437" s="84" t="n">
        <v>6090000</v>
      </c>
      <c r="C437" s="84" t="s">
        <v>513</v>
      </c>
    </row>
    <row r="438" customFormat="false" ht="12.8" hidden="false" customHeight="false" outlineLevel="0" collapsed="false">
      <c r="A438" s="84" t="n">
        <v>437</v>
      </c>
      <c r="B438" s="84" t="n">
        <v>6100000</v>
      </c>
      <c r="C438" s="84" t="s">
        <v>514</v>
      </c>
    </row>
    <row r="439" customFormat="false" ht="12.8" hidden="false" customHeight="false" outlineLevel="0" collapsed="false">
      <c r="A439" s="84" t="n">
        <v>438</v>
      </c>
      <c r="B439" s="84" t="n">
        <v>6110000</v>
      </c>
      <c r="C439" s="84" t="s">
        <v>515</v>
      </c>
    </row>
    <row r="440" customFormat="false" ht="12.8" hidden="false" customHeight="false" outlineLevel="0" collapsed="false">
      <c r="A440" s="84" t="n">
        <v>439</v>
      </c>
      <c r="B440" s="84" t="n">
        <v>6122000</v>
      </c>
      <c r="C440" s="84" t="s">
        <v>516</v>
      </c>
    </row>
    <row r="441" customFormat="false" ht="12.8" hidden="false" customHeight="false" outlineLevel="0" collapsed="false">
      <c r="A441" s="84" t="n">
        <v>440</v>
      </c>
      <c r="B441" s="84" t="n">
        <v>6125000</v>
      </c>
      <c r="C441" s="84" t="s">
        <v>517</v>
      </c>
    </row>
    <row r="442" customFormat="false" ht="12.8" hidden="false" customHeight="false" outlineLevel="0" collapsed="false">
      <c r="A442" s="84" t="n">
        <v>441</v>
      </c>
      <c r="B442" s="84" t="n">
        <v>6132000</v>
      </c>
      <c r="C442" s="84" t="s">
        <v>518</v>
      </c>
    </row>
    <row r="443" customFormat="false" ht="12.8" hidden="false" customHeight="false" outlineLevel="0" collapsed="false">
      <c r="A443" s="84" t="n">
        <v>442</v>
      </c>
      <c r="B443" s="84" t="n">
        <v>6135000</v>
      </c>
      <c r="C443" s="84" t="s">
        <v>519</v>
      </c>
    </row>
    <row r="444" customFormat="false" ht="12.8" hidden="false" customHeight="false" outlineLevel="0" collapsed="false">
      <c r="A444" s="84" t="n">
        <v>443</v>
      </c>
      <c r="B444" s="84" t="n">
        <v>6136000</v>
      </c>
      <c r="C444" s="84" t="s">
        <v>520</v>
      </c>
    </row>
    <row r="445" customFormat="false" ht="12.8" hidden="false" customHeight="false" outlineLevel="0" collapsed="false">
      <c r="A445" s="84" t="n">
        <v>444</v>
      </c>
      <c r="B445" s="84" t="n">
        <v>6140000</v>
      </c>
      <c r="C445" s="84" t="s">
        <v>521</v>
      </c>
    </row>
    <row r="446" customFormat="false" ht="12.8" hidden="false" customHeight="false" outlineLevel="0" collapsed="false">
      <c r="A446" s="84" t="n">
        <v>445</v>
      </c>
      <c r="B446" s="84" t="n">
        <v>6152000</v>
      </c>
      <c r="C446" s="84" t="s">
        <v>522</v>
      </c>
    </row>
    <row r="447" customFormat="false" ht="12.8" hidden="false" customHeight="false" outlineLevel="0" collapsed="false">
      <c r="A447" s="84" t="n">
        <v>446</v>
      </c>
      <c r="B447" s="84" t="n">
        <v>6155000</v>
      </c>
      <c r="C447" s="84" t="s">
        <v>523</v>
      </c>
    </row>
    <row r="448" customFormat="false" ht="12.8" hidden="false" customHeight="false" outlineLevel="0" collapsed="false">
      <c r="A448" s="84" t="n">
        <v>447</v>
      </c>
      <c r="B448" s="84" t="n">
        <v>6156000</v>
      </c>
      <c r="C448" s="84" t="s">
        <v>524</v>
      </c>
    </row>
    <row r="449" customFormat="false" ht="12.8" hidden="false" customHeight="false" outlineLevel="0" collapsed="false">
      <c r="A449" s="84" t="n">
        <v>448</v>
      </c>
      <c r="B449" s="84" t="n">
        <v>6161000</v>
      </c>
      <c r="C449" s="84" t="s">
        <v>525</v>
      </c>
    </row>
    <row r="450" customFormat="false" ht="12.8" hidden="false" customHeight="false" outlineLevel="0" collapsed="false">
      <c r="A450" s="84" t="n">
        <v>449</v>
      </c>
      <c r="B450" s="84" t="n">
        <v>6162000</v>
      </c>
      <c r="C450" s="84" t="s">
        <v>526</v>
      </c>
    </row>
    <row r="451" customFormat="false" ht="12.8" hidden="false" customHeight="false" outlineLevel="0" collapsed="false">
      <c r="A451" s="84" t="n">
        <v>450</v>
      </c>
      <c r="B451" s="84" t="n">
        <v>6163000</v>
      </c>
      <c r="C451" s="84" t="s">
        <v>527</v>
      </c>
    </row>
    <row r="452" customFormat="false" ht="12.8" hidden="false" customHeight="false" outlineLevel="0" collapsed="false">
      <c r="A452" s="84" t="n">
        <v>451</v>
      </c>
      <c r="B452" s="84" t="n">
        <v>6163600</v>
      </c>
      <c r="C452" s="84" t="s">
        <v>528</v>
      </c>
    </row>
    <row r="453" customFormat="false" ht="12.8" hidden="false" customHeight="false" outlineLevel="0" collapsed="false">
      <c r="A453" s="84" t="n">
        <v>452</v>
      </c>
      <c r="B453" s="84" t="n">
        <v>6163700</v>
      </c>
      <c r="C453" s="84" t="s">
        <v>529</v>
      </c>
    </row>
    <row r="454" customFormat="false" ht="12.8" hidden="false" customHeight="false" outlineLevel="0" collapsed="false">
      <c r="A454" s="84" t="n">
        <v>453</v>
      </c>
      <c r="B454" s="84" t="n">
        <v>6163800</v>
      </c>
      <c r="C454" s="84" t="s">
        <v>530</v>
      </c>
    </row>
    <row r="455" customFormat="false" ht="12.8" hidden="false" customHeight="false" outlineLevel="0" collapsed="false">
      <c r="A455" s="84" t="n">
        <v>454</v>
      </c>
      <c r="B455" s="84" t="n">
        <v>6164000</v>
      </c>
      <c r="C455" s="84" t="s">
        <v>531</v>
      </c>
    </row>
    <row r="456" customFormat="false" ht="12.8" hidden="false" customHeight="false" outlineLevel="0" collapsed="false">
      <c r="A456" s="84" t="n">
        <v>455</v>
      </c>
      <c r="B456" s="84" t="n">
        <v>6165000</v>
      </c>
      <c r="C456" s="84" t="s">
        <v>532</v>
      </c>
    </row>
    <row r="457" customFormat="false" ht="12.8" hidden="false" customHeight="false" outlineLevel="0" collapsed="false">
      <c r="A457" s="84" t="n">
        <v>456</v>
      </c>
      <c r="B457" s="84" t="n">
        <v>6170000</v>
      </c>
      <c r="C457" s="84" t="s">
        <v>533</v>
      </c>
    </row>
    <row r="458" customFormat="false" ht="12.8" hidden="false" customHeight="false" outlineLevel="0" collapsed="false">
      <c r="A458" s="84" t="n">
        <v>457</v>
      </c>
      <c r="B458" s="84" t="n">
        <v>6180000</v>
      </c>
      <c r="C458" s="84" t="s">
        <v>534</v>
      </c>
    </row>
    <row r="459" customFormat="false" ht="12.8" hidden="false" customHeight="false" outlineLevel="0" collapsed="false">
      <c r="A459" s="84" t="n">
        <v>458</v>
      </c>
      <c r="B459" s="84" t="n">
        <v>6181000</v>
      </c>
      <c r="C459" s="84" t="s">
        <v>535</v>
      </c>
    </row>
    <row r="460" customFormat="false" ht="12.8" hidden="false" customHeight="false" outlineLevel="0" collapsed="false">
      <c r="A460" s="84" t="n">
        <v>459</v>
      </c>
      <c r="B460" s="84" t="n">
        <v>6183000</v>
      </c>
      <c r="C460" s="84" t="s">
        <v>536</v>
      </c>
    </row>
    <row r="461" customFormat="false" ht="12.8" hidden="false" customHeight="false" outlineLevel="0" collapsed="false">
      <c r="A461" s="84" t="n">
        <v>460</v>
      </c>
      <c r="B461" s="84" t="n">
        <v>6185000</v>
      </c>
      <c r="C461" s="84" t="s">
        <v>537</v>
      </c>
    </row>
    <row r="462" customFormat="false" ht="12.8" hidden="false" customHeight="false" outlineLevel="0" collapsed="false">
      <c r="A462" s="84" t="n">
        <v>461</v>
      </c>
      <c r="B462" s="84" t="n">
        <v>6190000</v>
      </c>
      <c r="C462" s="84" t="s">
        <v>538</v>
      </c>
    </row>
    <row r="463" customFormat="false" ht="12.8" hidden="false" customHeight="false" outlineLevel="0" collapsed="false">
      <c r="A463" s="84" t="n">
        <v>462</v>
      </c>
      <c r="B463" s="84" t="n">
        <v>6210000</v>
      </c>
      <c r="C463" s="84" t="s">
        <v>539</v>
      </c>
    </row>
    <row r="464" customFormat="false" ht="12.8" hidden="false" customHeight="false" outlineLevel="0" collapsed="false">
      <c r="A464" s="84" t="n">
        <v>463</v>
      </c>
      <c r="B464" s="84" t="n">
        <v>6211000</v>
      </c>
      <c r="C464" s="84" t="s">
        <v>540</v>
      </c>
    </row>
    <row r="465" customFormat="false" ht="12.8" hidden="false" customHeight="false" outlineLevel="0" collapsed="false">
      <c r="A465" s="84" t="n">
        <v>464</v>
      </c>
      <c r="B465" s="84" t="n">
        <v>6214000</v>
      </c>
      <c r="C465" s="84" t="s">
        <v>541</v>
      </c>
    </row>
    <row r="466" customFormat="false" ht="12.8" hidden="false" customHeight="false" outlineLevel="0" collapsed="false">
      <c r="A466" s="84" t="n">
        <v>465</v>
      </c>
      <c r="B466" s="84" t="n">
        <v>6221000</v>
      </c>
      <c r="C466" s="84" t="s">
        <v>542</v>
      </c>
    </row>
    <row r="467" customFormat="false" ht="12.8" hidden="false" customHeight="false" outlineLevel="0" collapsed="false">
      <c r="A467" s="84" t="n">
        <v>466</v>
      </c>
      <c r="B467" s="84" t="n">
        <v>6222000</v>
      </c>
      <c r="C467" s="84" t="s">
        <v>543</v>
      </c>
    </row>
    <row r="468" customFormat="false" ht="12.8" hidden="false" customHeight="false" outlineLevel="0" collapsed="false">
      <c r="A468" s="84" t="n">
        <v>467</v>
      </c>
      <c r="B468" s="84" t="n">
        <v>6224000</v>
      </c>
      <c r="C468" s="84" t="s">
        <v>544</v>
      </c>
    </row>
    <row r="469" customFormat="false" ht="12.8" hidden="false" customHeight="false" outlineLevel="0" collapsed="false">
      <c r="A469" s="84" t="n">
        <v>468</v>
      </c>
      <c r="B469" s="84" t="n">
        <v>6225000</v>
      </c>
      <c r="C469" s="84" t="s">
        <v>545</v>
      </c>
    </row>
    <row r="470" customFormat="false" ht="12.8" hidden="false" customHeight="false" outlineLevel="0" collapsed="false">
      <c r="A470" s="84" t="n">
        <v>469</v>
      </c>
      <c r="B470" s="84" t="n">
        <v>6226000</v>
      </c>
      <c r="C470" s="84" t="s">
        <v>546</v>
      </c>
    </row>
    <row r="471" customFormat="false" ht="12.8" hidden="false" customHeight="false" outlineLevel="0" collapsed="false">
      <c r="A471" s="84" t="n">
        <v>470</v>
      </c>
      <c r="B471" s="84" t="n">
        <v>6227000</v>
      </c>
      <c r="C471" s="84" t="s">
        <v>547</v>
      </c>
    </row>
    <row r="472" customFormat="false" ht="12.8" hidden="false" customHeight="false" outlineLevel="0" collapsed="false">
      <c r="A472" s="84" t="n">
        <v>471</v>
      </c>
      <c r="B472" s="84" t="n">
        <v>6228000</v>
      </c>
      <c r="C472" s="84" t="s">
        <v>548</v>
      </c>
    </row>
    <row r="473" customFormat="false" ht="12.8" hidden="false" customHeight="false" outlineLevel="0" collapsed="false">
      <c r="A473" s="84" t="n">
        <v>472</v>
      </c>
      <c r="B473" s="84" t="n">
        <v>6230000</v>
      </c>
      <c r="C473" s="84" t="s">
        <v>549</v>
      </c>
    </row>
    <row r="474" customFormat="false" ht="12.8" hidden="false" customHeight="false" outlineLevel="0" collapsed="false">
      <c r="A474" s="84" t="n">
        <v>473</v>
      </c>
      <c r="B474" s="84" t="n">
        <v>6231000</v>
      </c>
      <c r="C474" s="84" t="s">
        <v>550</v>
      </c>
    </row>
    <row r="475" customFormat="false" ht="12.8" hidden="false" customHeight="false" outlineLevel="0" collapsed="false">
      <c r="A475" s="84" t="n">
        <v>474</v>
      </c>
      <c r="B475" s="84" t="n">
        <v>6232000</v>
      </c>
      <c r="C475" s="84" t="s">
        <v>551</v>
      </c>
    </row>
    <row r="476" customFormat="false" ht="12.8" hidden="false" customHeight="false" outlineLevel="0" collapsed="false">
      <c r="A476" s="84" t="n">
        <v>475</v>
      </c>
      <c r="B476" s="84" t="n">
        <v>6233000</v>
      </c>
      <c r="C476" s="84" t="s">
        <v>552</v>
      </c>
    </row>
    <row r="477" customFormat="false" ht="12.8" hidden="false" customHeight="false" outlineLevel="0" collapsed="false">
      <c r="A477" s="84" t="n">
        <v>476</v>
      </c>
      <c r="B477" s="84" t="n">
        <v>6234000</v>
      </c>
      <c r="C477" s="84" t="s">
        <v>553</v>
      </c>
    </row>
    <row r="478" customFormat="false" ht="12.8" hidden="false" customHeight="false" outlineLevel="0" collapsed="false">
      <c r="A478" s="84" t="n">
        <v>477</v>
      </c>
      <c r="B478" s="84" t="n">
        <v>6235000</v>
      </c>
      <c r="C478" s="84" t="s">
        <v>554</v>
      </c>
    </row>
    <row r="479" customFormat="false" ht="12.8" hidden="false" customHeight="false" outlineLevel="0" collapsed="false">
      <c r="A479" s="84" t="n">
        <v>478</v>
      </c>
      <c r="B479" s="84" t="n">
        <v>6236000</v>
      </c>
      <c r="C479" s="84" t="s">
        <v>555</v>
      </c>
    </row>
    <row r="480" customFormat="false" ht="12.8" hidden="false" customHeight="false" outlineLevel="0" collapsed="false">
      <c r="A480" s="84" t="n">
        <v>479</v>
      </c>
      <c r="B480" s="84" t="n">
        <v>6237000</v>
      </c>
      <c r="C480" s="84" t="s">
        <v>556</v>
      </c>
    </row>
    <row r="481" customFormat="false" ht="12.8" hidden="false" customHeight="false" outlineLevel="0" collapsed="false">
      <c r="A481" s="84" t="n">
        <v>480</v>
      </c>
      <c r="B481" s="84" t="n">
        <v>6238000</v>
      </c>
      <c r="C481" s="84" t="s">
        <v>557</v>
      </c>
    </row>
    <row r="482" customFormat="false" ht="12.8" hidden="false" customHeight="false" outlineLevel="0" collapsed="false">
      <c r="A482" s="84" t="n">
        <v>481</v>
      </c>
      <c r="B482" s="84" t="n">
        <v>6241000</v>
      </c>
      <c r="C482" s="84" t="s">
        <v>558</v>
      </c>
    </row>
    <row r="483" customFormat="false" ht="12.8" hidden="false" customHeight="false" outlineLevel="0" collapsed="false">
      <c r="A483" s="84" t="n">
        <v>482</v>
      </c>
      <c r="B483" s="84" t="n">
        <v>6242000</v>
      </c>
      <c r="C483" s="84" t="s">
        <v>559</v>
      </c>
    </row>
    <row r="484" customFormat="false" ht="12.8" hidden="false" customHeight="false" outlineLevel="0" collapsed="false">
      <c r="A484" s="84" t="n">
        <v>483</v>
      </c>
      <c r="B484" s="84" t="n">
        <v>6243000</v>
      </c>
      <c r="C484" s="84" t="s">
        <v>560</v>
      </c>
    </row>
    <row r="485" customFormat="false" ht="12.8" hidden="false" customHeight="false" outlineLevel="0" collapsed="false">
      <c r="A485" s="84" t="n">
        <v>484</v>
      </c>
      <c r="B485" s="84" t="n">
        <v>6244000</v>
      </c>
      <c r="C485" s="84" t="s">
        <v>561</v>
      </c>
    </row>
    <row r="486" customFormat="false" ht="12.8" hidden="false" customHeight="false" outlineLevel="0" collapsed="false">
      <c r="A486" s="84" t="n">
        <v>485</v>
      </c>
      <c r="B486" s="84" t="n">
        <v>6247000</v>
      </c>
      <c r="C486" s="84" t="s">
        <v>562</v>
      </c>
    </row>
    <row r="487" customFormat="false" ht="12.8" hidden="false" customHeight="false" outlineLevel="0" collapsed="false">
      <c r="A487" s="84" t="n">
        <v>486</v>
      </c>
      <c r="B487" s="84" t="n">
        <v>6248000</v>
      </c>
      <c r="C487" s="84" t="s">
        <v>563</v>
      </c>
    </row>
    <row r="488" customFormat="false" ht="12.8" hidden="false" customHeight="false" outlineLevel="0" collapsed="false">
      <c r="A488" s="84" t="n">
        <v>487</v>
      </c>
      <c r="B488" s="84" t="n">
        <v>6251000</v>
      </c>
      <c r="C488" s="84" t="s">
        <v>564</v>
      </c>
    </row>
    <row r="489" customFormat="false" ht="12.8" hidden="false" customHeight="false" outlineLevel="0" collapsed="false">
      <c r="A489" s="84" t="n">
        <v>488</v>
      </c>
      <c r="B489" s="84" t="n">
        <v>6255000</v>
      </c>
      <c r="C489" s="84" t="s">
        <v>565</v>
      </c>
    </row>
    <row r="490" customFormat="false" ht="12.8" hidden="false" customHeight="false" outlineLevel="0" collapsed="false">
      <c r="A490" s="84" t="n">
        <v>489</v>
      </c>
      <c r="B490" s="84" t="n">
        <v>6256000</v>
      </c>
      <c r="C490" s="84" t="s">
        <v>566</v>
      </c>
    </row>
    <row r="491" customFormat="false" ht="12.8" hidden="false" customHeight="false" outlineLevel="0" collapsed="false">
      <c r="A491" s="84" t="n">
        <v>490</v>
      </c>
      <c r="B491" s="84" t="n">
        <v>6257000</v>
      </c>
      <c r="C491" s="84" t="s">
        <v>567</v>
      </c>
    </row>
    <row r="492" customFormat="false" ht="12.8" hidden="false" customHeight="false" outlineLevel="0" collapsed="false">
      <c r="A492" s="84" t="n">
        <v>491</v>
      </c>
      <c r="B492" s="84" t="n">
        <v>6260000</v>
      </c>
      <c r="C492" s="84" t="s">
        <v>568</v>
      </c>
    </row>
    <row r="493" customFormat="false" ht="12.8" hidden="false" customHeight="false" outlineLevel="0" collapsed="false">
      <c r="A493" s="84" t="n">
        <v>492</v>
      </c>
      <c r="B493" s="84" t="n">
        <v>6270000</v>
      </c>
      <c r="C493" s="84" t="s">
        <v>569</v>
      </c>
    </row>
    <row r="494" customFormat="false" ht="12.8" hidden="false" customHeight="false" outlineLevel="0" collapsed="false">
      <c r="A494" s="84" t="n">
        <v>493</v>
      </c>
      <c r="B494" s="84" t="n">
        <v>6271000</v>
      </c>
      <c r="C494" s="84" t="s">
        <v>570</v>
      </c>
    </row>
    <row r="495" customFormat="false" ht="12.8" hidden="false" customHeight="false" outlineLevel="0" collapsed="false">
      <c r="A495" s="84" t="n">
        <v>494</v>
      </c>
      <c r="B495" s="84" t="n">
        <v>6272000</v>
      </c>
      <c r="C495" s="84" t="s">
        <v>571</v>
      </c>
    </row>
    <row r="496" customFormat="false" ht="12.8" hidden="false" customHeight="false" outlineLevel="0" collapsed="false">
      <c r="A496" s="84" t="n">
        <v>495</v>
      </c>
      <c r="B496" s="84" t="n">
        <v>6275000</v>
      </c>
      <c r="C496" s="84" t="s">
        <v>572</v>
      </c>
    </row>
    <row r="497" customFormat="false" ht="12.8" hidden="false" customHeight="false" outlineLevel="0" collapsed="false">
      <c r="A497" s="84" t="n">
        <v>496</v>
      </c>
      <c r="B497" s="84" t="n">
        <v>6276000</v>
      </c>
      <c r="C497" s="84" t="s">
        <v>573</v>
      </c>
    </row>
    <row r="498" customFormat="false" ht="12.8" hidden="false" customHeight="false" outlineLevel="0" collapsed="false">
      <c r="A498" s="84" t="n">
        <v>497</v>
      </c>
      <c r="B498" s="84" t="n">
        <v>6278000</v>
      </c>
      <c r="C498" s="84" t="s">
        <v>574</v>
      </c>
    </row>
    <row r="499" customFormat="false" ht="12.8" hidden="false" customHeight="false" outlineLevel="0" collapsed="false">
      <c r="A499" s="84" t="n">
        <v>498</v>
      </c>
      <c r="B499" s="84" t="n">
        <v>6281000</v>
      </c>
      <c r="C499" s="84" t="s">
        <v>575</v>
      </c>
    </row>
    <row r="500" customFormat="false" ht="12.8" hidden="false" customHeight="false" outlineLevel="0" collapsed="false">
      <c r="A500" s="84" t="n">
        <v>499</v>
      </c>
      <c r="B500" s="84" t="n">
        <v>6284000</v>
      </c>
      <c r="C500" s="84" t="s">
        <v>576</v>
      </c>
    </row>
    <row r="501" customFormat="false" ht="12.8" hidden="false" customHeight="false" outlineLevel="0" collapsed="false">
      <c r="A501" s="84" t="n">
        <v>500</v>
      </c>
      <c r="B501" s="84" t="n">
        <v>6290000</v>
      </c>
      <c r="C501" s="84" t="s">
        <v>577</v>
      </c>
    </row>
    <row r="502" customFormat="false" ht="12.8" hidden="false" customHeight="false" outlineLevel="0" collapsed="false">
      <c r="A502" s="84" t="n">
        <v>501</v>
      </c>
      <c r="B502" s="84" t="n">
        <v>6311000</v>
      </c>
      <c r="C502" s="84" t="s">
        <v>578</v>
      </c>
    </row>
    <row r="503" customFormat="false" ht="12.8" hidden="false" customHeight="false" outlineLevel="0" collapsed="false">
      <c r="A503" s="84" t="n">
        <v>502</v>
      </c>
      <c r="B503" s="84" t="n">
        <v>6312000</v>
      </c>
      <c r="C503" s="84" t="s">
        <v>579</v>
      </c>
    </row>
    <row r="504" customFormat="false" ht="12.8" hidden="false" customHeight="false" outlineLevel="0" collapsed="false">
      <c r="A504" s="84" t="n">
        <v>503</v>
      </c>
      <c r="B504" s="84" t="n">
        <v>6313000</v>
      </c>
      <c r="C504" s="84" t="s">
        <v>580</v>
      </c>
    </row>
    <row r="505" customFormat="false" ht="12.8" hidden="false" customHeight="false" outlineLevel="0" collapsed="false">
      <c r="A505" s="84" t="n">
        <v>504</v>
      </c>
      <c r="B505" s="84" t="n">
        <v>6314000</v>
      </c>
      <c r="C505" s="84" t="s">
        <v>581</v>
      </c>
    </row>
    <row r="506" customFormat="false" ht="12.8" hidden="false" customHeight="false" outlineLevel="0" collapsed="false">
      <c r="A506" s="84" t="n">
        <v>505</v>
      </c>
      <c r="B506" s="84" t="n">
        <v>6318000</v>
      </c>
      <c r="C506" s="84" t="s">
        <v>582</v>
      </c>
    </row>
    <row r="507" customFormat="false" ht="12.8" hidden="false" customHeight="false" outlineLevel="0" collapsed="false">
      <c r="A507" s="84" t="n">
        <v>506</v>
      </c>
      <c r="B507" s="84" t="n">
        <v>6331000</v>
      </c>
      <c r="C507" s="84" t="s">
        <v>583</v>
      </c>
    </row>
    <row r="508" customFormat="false" ht="12.8" hidden="false" customHeight="false" outlineLevel="0" collapsed="false">
      <c r="A508" s="84" t="n">
        <v>507</v>
      </c>
      <c r="B508" s="84" t="n">
        <v>6332000</v>
      </c>
      <c r="C508" s="84" t="s">
        <v>584</v>
      </c>
    </row>
    <row r="509" customFormat="false" ht="12.8" hidden="false" customHeight="false" outlineLevel="0" collapsed="false">
      <c r="A509" s="84" t="n">
        <v>508</v>
      </c>
      <c r="B509" s="84" t="n">
        <v>6333000</v>
      </c>
      <c r="C509" s="84" t="s">
        <v>580</v>
      </c>
    </row>
    <row r="510" customFormat="false" ht="12.8" hidden="false" customHeight="false" outlineLevel="0" collapsed="false">
      <c r="A510" s="84" t="n">
        <v>509</v>
      </c>
      <c r="B510" s="84" t="n">
        <v>6334000</v>
      </c>
      <c r="C510" s="84" t="s">
        <v>585</v>
      </c>
    </row>
    <row r="511" customFormat="false" ht="12.8" hidden="false" customHeight="false" outlineLevel="0" collapsed="false">
      <c r="A511" s="84" t="n">
        <v>510</v>
      </c>
      <c r="B511" s="84" t="n">
        <v>6335000</v>
      </c>
      <c r="C511" s="84" t="s">
        <v>586</v>
      </c>
    </row>
    <row r="512" customFormat="false" ht="12.8" hidden="false" customHeight="false" outlineLevel="0" collapsed="false">
      <c r="A512" s="84" t="n">
        <v>511</v>
      </c>
      <c r="B512" s="84" t="n">
        <v>6338000</v>
      </c>
      <c r="C512" s="84" t="s">
        <v>582</v>
      </c>
    </row>
    <row r="513" customFormat="false" ht="12.8" hidden="false" customHeight="false" outlineLevel="0" collapsed="false">
      <c r="A513" s="84" t="n">
        <v>512</v>
      </c>
      <c r="B513" s="84" t="n">
        <v>6351000</v>
      </c>
      <c r="C513" s="84" t="s">
        <v>587</v>
      </c>
    </row>
    <row r="514" customFormat="false" ht="12.8" hidden="false" customHeight="false" outlineLevel="0" collapsed="false">
      <c r="A514" s="84" t="n">
        <v>513</v>
      </c>
      <c r="B514" s="84" t="n">
        <v>6351100</v>
      </c>
      <c r="C514" s="84" t="s">
        <v>588</v>
      </c>
    </row>
    <row r="515" customFormat="false" ht="12.8" hidden="false" customHeight="false" outlineLevel="0" collapsed="false">
      <c r="A515" s="84" t="n">
        <v>514</v>
      </c>
      <c r="B515" s="84" t="n">
        <v>6351200</v>
      </c>
      <c r="C515" s="84" t="s">
        <v>589</v>
      </c>
    </row>
    <row r="516" customFormat="false" ht="12.8" hidden="false" customHeight="false" outlineLevel="0" collapsed="false">
      <c r="A516" s="84" t="n">
        <v>515</v>
      </c>
      <c r="B516" s="84" t="n">
        <v>6351300</v>
      </c>
      <c r="C516" s="84" t="s">
        <v>590</v>
      </c>
    </row>
    <row r="517" customFormat="false" ht="12.8" hidden="false" customHeight="false" outlineLevel="0" collapsed="false">
      <c r="A517" s="84" t="n">
        <v>516</v>
      </c>
      <c r="B517" s="84" t="n">
        <v>6351400</v>
      </c>
      <c r="C517" s="84" t="s">
        <v>591</v>
      </c>
    </row>
    <row r="518" customFormat="false" ht="12.8" hidden="false" customHeight="false" outlineLevel="0" collapsed="false">
      <c r="A518" s="84" t="n">
        <v>517</v>
      </c>
      <c r="B518" s="84" t="n">
        <v>6352000</v>
      </c>
      <c r="C518" s="84" t="s">
        <v>592</v>
      </c>
    </row>
    <row r="519" customFormat="false" ht="12.8" hidden="false" customHeight="false" outlineLevel="0" collapsed="false">
      <c r="A519" s="84" t="n">
        <v>518</v>
      </c>
      <c r="B519" s="84" t="n">
        <v>6353000</v>
      </c>
      <c r="C519" s="84" t="s">
        <v>593</v>
      </c>
    </row>
    <row r="520" customFormat="false" ht="12.8" hidden="false" customHeight="false" outlineLevel="0" collapsed="false">
      <c r="A520" s="84" t="n">
        <v>519</v>
      </c>
      <c r="B520" s="84" t="n">
        <v>6354000</v>
      </c>
      <c r="C520" s="84" t="s">
        <v>594</v>
      </c>
    </row>
    <row r="521" customFormat="false" ht="12.8" hidden="false" customHeight="false" outlineLevel="0" collapsed="false">
      <c r="A521" s="84" t="n">
        <v>520</v>
      </c>
      <c r="B521" s="84" t="n">
        <v>6354100</v>
      </c>
      <c r="C521" s="84" t="s">
        <v>595</v>
      </c>
    </row>
    <row r="522" customFormat="false" ht="12.8" hidden="false" customHeight="false" outlineLevel="0" collapsed="false">
      <c r="A522" s="84" t="n">
        <v>521</v>
      </c>
      <c r="B522" s="84" t="n">
        <v>6358000</v>
      </c>
      <c r="C522" s="84" t="s">
        <v>596</v>
      </c>
    </row>
    <row r="523" customFormat="false" ht="12.8" hidden="false" customHeight="false" outlineLevel="0" collapsed="false">
      <c r="A523" s="84" t="n">
        <v>522</v>
      </c>
      <c r="B523" s="84" t="n">
        <v>6371000</v>
      </c>
      <c r="C523" s="84" t="s">
        <v>597</v>
      </c>
    </row>
    <row r="524" customFormat="false" ht="12.8" hidden="false" customHeight="false" outlineLevel="0" collapsed="false">
      <c r="A524" s="84" t="n">
        <v>523</v>
      </c>
      <c r="B524" s="84" t="n">
        <v>6378000</v>
      </c>
      <c r="C524" s="84" t="s">
        <v>598</v>
      </c>
    </row>
    <row r="525" customFormat="false" ht="12.8" hidden="false" customHeight="false" outlineLevel="0" collapsed="false">
      <c r="A525" s="84" t="n">
        <v>524</v>
      </c>
      <c r="B525" s="84" t="n">
        <v>6411000</v>
      </c>
      <c r="C525" s="84" t="s">
        <v>599</v>
      </c>
    </row>
    <row r="526" customFormat="false" ht="12.8" hidden="false" customHeight="false" outlineLevel="0" collapsed="false">
      <c r="A526" s="84" t="n">
        <v>525</v>
      </c>
      <c r="B526" s="84" t="n">
        <v>6412000</v>
      </c>
      <c r="C526" s="84" t="s">
        <v>600</v>
      </c>
    </row>
    <row r="527" customFormat="false" ht="12.8" hidden="false" customHeight="false" outlineLevel="0" collapsed="false">
      <c r="A527" s="84" t="n">
        <v>526</v>
      </c>
      <c r="B527" s="84" t="n">
        <v>6413000</v>
      </c>
      <c r="C527" s="84" t="s">
        <v>601</v>
      </c>
    </row>
    <row r="528" customFormat="false" ht="12.8" hidden="false" customHeight="false" outlineLevel="0" collapsed="false">
      <c r="A528" s="84" t="n">
        <v>527</v>
      </c>
      <c r="B528" s="84" t="n">
        <v>6414000</v>
      </c>
      <c r="C528" s="84" t="s">
        <v>602</v>
      </c>
    </row>
    <row r="529" customFormat="false" ht="12.8" hidden="false" customHeight="false" outlineLevel="0" collapsed="false">
      <c r="A529" s="84" t="n">
        <v>528</v>
      </c>
      <c r="B529" s="84" t="n">
        <v>6415000</v>
      </c>
      <c r="C529" s="84" t="s">
        <v>603</v>
      </c>
    </row>
    <row r="530" customFormat="false" ht="12.8" hidden="false" customHeight="false" outlineLevel="0" collapsed="false">
      <c r="A530" s="84" t="n">
        <v>529</v>
      </c>
      <c r="B530" s="84" t="n">
        <v>6440000</v>
      </c>
      <c r="C530" s="84" t="s">
        <v>604</v>
      </c>
    </row>
    <row r="531" customFormat="false" ht="12.8" hidden="false" customHeight="false" outlineLevel="0" collapsed="false">
      <c r="A531" s="84" t="n">
        <v>530</v>
      </c>
      <c r="B531" s="84" t="n">
        <v>6450000</v>
      </c>
      <c r="C531" s="84" t="s">
        <v>605</v>
      </c>
    </row>
    <row r="532" customFormat="false" ht="12.8" hidden="false" customHeight="false" outlineLevel="0" collapsed="false">
      <c r="A532" s="84" t="n">
        <v>531</v>
      </c>
      <c r="B532" s="84" t="n">
        <v>6451000</v>
      </c>
      <c r="C532" s="84" t="s">
        <v>606</v>
      </c>
    </row>
    <row r="533" customFormat="false" ht="12.8" hidden="false" customHeight="false" outlineLevel="0" collapsed="false">
      <c r="A533" s="84" t="n">
        <v>532</v>
      </c>
      <c r="B533" s="84" t="n">
        <v>6452000</v>
      </c>
      <c r="C533" s="84" t="s">
        <v>607</v>
      </c>
    </row>
    <row r="534" customFormat="false" ht="12.8" hidden="false" customHeight="false" outlineLevel="0" collapsed="false">
      <c r="A534" s="84" t="n">
        <v>533</v>
      </c>
      <c r="B534" s="84" t="n">
        <v>6453000</v>
      </c>
      <c r="C534" s="84" t="s">
        <v>608</v>
      </c>
    </row>
    <row r="535" customFormat="false" ht="12.8" hidden="false" customHeight="false" outlineLevel="0" collapsed="false">
      <c r="A535" s="84" t="n">
        <v>534</v>
      </c>
      <c r="B535" s="84" t="n">
        <v>6454000</v>
      </c>
      <c r="C535" s="84" t="s">
        <v>609</v>
      </c>
    </row>
    <row r="536" customFormat="false" ht="12.8" hidden="false" customHeight="false" outlineLevel="0" collapsed="false">
      <c r="A536" s="84" t="n">
        <v>535</v>
      </c>
      <c r="B536" s="84" t="n">
        <v>6458000</v>
      </c>
      <c r="C536" s="84" t="s">
        <v>610</v>
      </c>
    </row>
    <row r="537" customFormat="false" ht="12.8" hidden="false" customHeight="false" outlineLevel="0" collapsed="false">
      <c r="A537" s="84" t="n">
        <v>536</v>
      </c>
      <c r="B537" s="84" t="n">
        <v>6460000</v>
      </c>
      <c r="C537" s="84" t="s">
        <v>611</v>
      </c>
    </row>
    <row r="538" customFormat="false" ht="12.8" hidden="false" customHeight="false" outlineLevel="0" collapsed="false">
      <c r="A538" s="84" t="n">
        <v>537</v>
      </c>
      <c r="B538" s="84" t="n">
        <v>6471000</v>
      </c>
      <c r="C538" s="84" t="s">
        <v>612</v>
      </c>
    </row>
    <row r="539" customFormat="false" ht="12.8" hidden="false" customHeight="false" outlineLevel="0" collapsed="false">
      <c r="A539" s="84" t="n">
        <v>538</v>
      </c>
      <c r="B539" s="84" t="n">
        <v>6472000</v>
      </c>
      <c r="C539" s="84" t="s">
        <v>613</v>
      </c>
    </row>
    <row r="540" customFormat="false" ht="12.8" hidden="false" customHeight="false" outlineLevel="0" collapsed="false">
      <c r="A540" s="84" t="n">
        <v>539</v>
      </c>
      <c r="B540" s="84" t="n">
        <v>6473000</v>
      </c>
      <c r="C540" s="84" t="s">
        <v>614</v>
      </c>
    </row>
    <row r="541" customFormat="false" ht="12.8" hidden="false" customHeight="false" outlineLevel="0" collapsed="false">
      <c r="A541" s="84" t="n">
        <v>540</v>
      </c>
      <c r="B541" s="84" t="n">
        <v>6474000</v>
      </c>
      <c r="C541" s="84" t="s">
        <v>615</v>
      </c>
    </row>
    <row r="542" customFormat="false" ht="12.8" hidden="false" customHeight="false" outlineLevel="0" collapsed="false">
      <c r="A542" s="84" t="n">
        <v>541</v>
      </c>
      <c r="B542" s="84" t="n">
        <v>6475000</v>
      </c>
      <c r="C542" s="84" t="s">
        <v>616</v>
      </c>
    </row>
    <row r="543" customFormat="false" ht="12.8" hidden="false" customHeight="false" outlineLevel="0" collapsed="false">
      <c r="A543" s="84" t="n">
        <v>542</v>
      </c>
      <c r="B543" s="84" t="n">
        <v>6480000</v>
      </c>
      <c r="C543" s="84" t="s">
        <v>617</v>
      </c>
    </row>
    <row r="544" customFormat="false" ht="12.8" hidden="false" customHeight="false" outlineLevel="0" collapsed="false">
      <c r="A544" s="84" t="n">
        <v>543</v>
      </c>
      <c r="B544" s="84" t="n">
        <v>6490000</v>
      </c>
      <c r="C544" s="84" t="s">
        <v>618</v>
      </c>
    </row>
    <row r="545" customFormat="false" ht="12.8" hidden="false" customHeight="false" outlineLevel="0" collapsed="false">
      <c r="A545" s="84" t="n">
        <v>544</v>
      </c>
      <c r="B545" s="84" t="n">
        <v>6510000</v>
      </c>
      <c r="C545" s="84" t="s">
        <v>619</v>
      </c>
    </row>
    <row r="546" customFormat="false" ht="12.8" hidden="false" customHeight="false" outlineLevel="0" collapsed="false">
      <c r="A546" s="84" t="n">
        <v>545</v>
      </c>
      <c r="B546" s="84" t="n">
        <v>6530000</v>
      </c>
      <c r="C546" s="84" t="s">
        <v>620</v>
      </c>
    </row>
    <row r="547" customFormat="false" ht="12.8" hidden="false" customHeight="false" outlineLevel="0" collapsed="false">
      <c r="A547" s="84" t="n">
        <v>546</v>
      </c>
      <c r="B547" s="84" t="n">
        <v>6540000</v>
      </c>
      <c r="C547" s="84" t="s">
        <v>621</v>
      </c>
    </row>
    <row r="548" customFormat="false" ht="12.8" hidden="false" customHeight="false" outlineLevel="0" collapsed="false">
      <c r="A548" s="84" t="n">
        <v>547</v>
      </c>
      <c r="B548" s="84" t="n">
        <v>6550000</v>
      </c>
      <c r="C548" s="84" t="s">
        <v>622</v>
      </c>
    </row>
    <row r="549" customFormat="false" ht="12.8" hidden="false" customHeight="false" outlineLevel="0" collapsed="false">
      <c r="A549" s="84" t="n">
        <v>548</v>
      </c>
      <c r="B549" s="84" t="n">
        <v>6580000</v>
      </c>
      <c r="C549" s="84" t="s">
        <v>623</v>
      </c>
    </row>
    <row r="550" customFormat="false" ht="12.8" hidden="false" customHeight="false" outlineLevel="0" collapsed="false">
      <c r="A550" s="84" t="n">
        <v>549</v>
      </c>
      <c r="B550" s="84" t="n">
        <v>6611000</v>
      </c>
      <c r="C550" s="84" t="s">
        <v>624</v>
      </c>
    </row>
    <row r="551" customFormat="false" ht="12.8" hidden="false" customHeight="false" outlineLevel="0" collapsed="false">
      <c r="A551" s="84" t="n">
        <v>550</v>
      </c>
      <c r="B551" s="84" t="n">
        <v>6615000</v>
      </c>
      <c r="C551" s="84" t="s">
        <v>625</v>
      </c>
    </row>
    <row r="552" customFormat="false" ht="12.8" hidden="false" customHeight="false" outlineLevel="0" collapsed="false">
      <c r="A552" s="84" t="n">
        <v>551</v>
      </c>
      <c r="B552" s="84" t="n">
        <v>6616000</v>
      </c>
      <c r="C552" s="84" t="s">
        <v>626</v>
      </c>
    </row>
    <row r="553" customFormat="false" ht="12.8" hidden="false" customHeight="false" outlineLevel="0" collapsed="false">
      <c r="A553" s="84" t="n">
        <v>552</v>
      </c>
      <c r="B553" s="84" t="n">
        <v>6617000</v>
      </c>
      <c r="C553" s="84" t="s">
        <v>627</v>
      </c>
    </row>
    <row r="554" customFormat="false" ht="12.8" hidden="false" customHeight="false" outlineLevel="0" collapsed="false">
      <c r="A554" s="84" t="n">
        <v>553</v>
      </c>
      <c r="B554" s="84" t="n">
        <v>6618000</v>
      </c>
      <c r="C554" s="84" t="s">
        <v>628</v>
      </c>
    </row>
    <row r="555" customFormat="false" ht="12.8" hidden="false" customHeight="false" outlineLevel="0" collapsed="false">
      <c r="A555" s="84" t="n">
        <v>554</v>
      </c>
      <c r="B555" s="84" t="n">
        <v>6640000</v>
      </c>
      <c r="C555" s="84" t="s">
        <v>629</v>
      </c>
    </row>
    <row r="556" customFormat="false" ht="12.8" hidden="false" customHeight="false" outlineLevel="0" collapsed="false">
      <c r="A556" s="84" t="n">
        <v>555</v>
      </c>
      <c r="B556" s="84" t="n">
        <v>6650000</v>
      </c>
      <c r="C556" s="84" t="s">
        <v>630</v>
      </c>
    </row>
    <row r="557" customFormat="false" ht="12.8" hidden="false" customHeight="false" outlineLevel="0" collapsed="false">
      <c r="A557" s="84" t="n">
        <v>556</v>
      </c>
      <c r="B557" s="84" t="n">
        <v>6660000</v>
      </c>
      <c r="C557" s="84" t="s">
        <v>631</v>
      </c>
    </row>
    <row r="558" customFormat="false" ht="12.8" hidden="false" customHeight="false" outlineLevel="0" collapsed="false">
      <c r="A558" s="84" t="n">
        <v>557</v>
      </c>
      <c r="B558" s="84" t="n">
        <v>6670000</v>
      </c>
      <c r="C558" s="84" t="s">
        <v>632</v>
      </c>
    </row>
    <row r="559" customFormat="false" ht="12.8" hidden="false" customHeight="false" outlineLevel="0" collapsed="false">
      <c r="A559" s="84" t="n">
        <v>558</v>
      </c>
      <c r="B559" s="84" t="n">
        <v>6680000</v>
      </c>
      <c r="C559" s="84" t="s">
        <v>633</v>
      </c>
    </row>
    <row r="560" customFormat="false" ht="12.8" hidden="false" customHeight="false" outlineLevel="0" collapsed="false">
      <c r="A560" s="84" t="n">
        <v>559</v>
      </c>
      <c r="B560" s="84" t="n">
        <v>6688000</v>
      </c>
      <c r="C560" s="84" t="s">
        <v>634</v>
      </c>
    </row>
    <row r="561" customFormat="false" ht="12.8" hidden="false" customHeight="false" outlineLevel="0" collapsed="false">
      <c r="A561" s="84" t="n">
        <v>560</v>
      </c>
      <c r="B561" s="84" t="n">
        <v>6710000</v>
      </c>
      <c r="C561" s="84" t="s">
        <v>635</v>
      </c>
    </row>
    <row r="562" customFormat="false" ht="12.8" hidden="false" customHeight="false" outlineLevel="0" collapsed="false">
      <c r="A562" s="84" t="n">
        <v>561</v>
      </c>
      <c r="B562" s="84" t="n">
        <v>6711000</v>
      </c>
      <c r="C562" s="84" t="s">
        <v>636</v>
      </c>
    </row>
    <row r="563" customFormat="false" ht="12.8" hidden="false" customHeight="false" outlineLevel="0" collapsed="false">
      <c r="A563" s="84" t="n">
        <v>562</v>
      </c>
      <c r="B563" s="84" t="n">
        <v>6712000</v>
      </c>
      <c r="C563" s="84" t="s">
        <v>637</v>
      </c>
    </row>
    <row r="564" customFormat="false" ht="12.8" hidden="false" customHeight="false" outlineLevel="0" collapsed="false">
      <c r="A564" s="84" t="n">
        <v>563</v>
      </c>
      <c r="B564" s="84" t="n">
        <v>6713000</v>
      </c>
      <c r="C564" s="84" t="s">
        <v>638</v>
      </c>
    </row>
    <row r="565" customFormat="false" ht="12.8" hidden="false" customHeight="false" outlineLevel="0" collapsed="false">
      <c r="A565" s="84" t="n">
        <v>564</v>
      </c>
      <c r="B565" s="84" t="n">
        <v>6714000</v>
      </c>
      <c r="C565" s="84" t="s">
        <v>639</v>
      </c>
    </row>
    <row r="566" customFormat="false" ht="12.8" hidden="false" customHeight="false" outlineLevel="0" collapsed="false">
      <c r="A566" s="84" t="n">
        <v>565</v>
      </c>
      <c r="B566" s="84" t="n">
        <v>6714200</v>
      </c>
      <c r="C566" s="84" t="s">
        <v>640</v>
      </c>
    </row>
    <row r="567" customFormat="false" ht="12.8" hidden="false" customHeight="false" outlineLevel="0" collapsed="false">
      <c r="A567" s="84" t="n">
        <v>566</v>
      </c>
      <c r="B567" s="84" t="n">
        <v>6715000</v>
      </c>
      <c r="C567" s="84" t="s">
        <v>641</v>
      </c>
    </row>
    <row r="568" customFormat="false" ht="12.8" hidden="false" customHeight="false" outlineLevel="0" collapsed="false">
      <c r="A568" s="84" t="n">
        <v>567</v>
      </c>
      <c r="B568" s="84" t="n">
        <v>6717000</v>
      </c>
      <c r="C568" s="84" t="s">
        <v>642</v>
      </c>
    </row>
    <row r="569" customFormat="false" ht="12.8" hidden="false" customHeight="false" outlineLevel="0" collapsed="false">
      <c r="A569" s="84" t="n">
        <v>568</v>
      </c>
      <c r="B569" s="84" t="n">
        <v>6718000</v>
      </c>
      <c r="C569" s="84" t="s">
        <v>643</v>
      </c>
    </row>
    <row r="570" customFormat="false" ht="12.8" hidden="false" customHeight="false" outlineLevel="0" collapsed="false">
      <c r="A570" s="84" t="n">
        <v>569</v>
      </c>
      <c r="B570" s="84" t="n">
        <v>6720000</v>
      </c>
      <c r="C570" s="84" t="s">
        <v>644</v>
      </c>
    </row>
    <row r="571" customFormat="false" ht="12.8" hidden="false" customHeight="false" outlineLevel="0" collapsed="false">
      <c r="A571" s="84" t="n">
        <v>570</v>
      </c>
      <c r="B571" s="84" t="n">
        <v>6750000</v>
      </c>
      <c r="C571" s="84" t="s">
        <v>645</v>
      </c>
    </row>
    <row r="572" customFormat="false" ht="12.8" hidden="false" customHeight="false" outlineLevel="0" collapsed="false">
      <c r="A572" s="84" t="n">
        <v>571</v>
      </c>
      <c r="B572" s="84" t="n">
        <v>6751000</v>
      </c>
      <c r="C572" s="84" t="s">
        <v>646</v>
      </c>
    </row>
    <row r="573" customFormat="false" ht="12.8" hidden="false" customHeight="false" outlineLevel="0" collapsed="false">
      <c r="A573" s="84" t="n">
        <v>572</v>
      </c>
      <c r="B573" s="84" t="n">
        <v>6752000</v>
      </c>
      <c r="C573" s="84" t="s">
        <v>647</v>
      </c>
    </row>
    <row r="574" customFormat="false" ht="12.8" hidden="false" customHeight="false" outlineLevel="0" collapsed="false">
      <c r="A574" s="84" t="n">
        <v>573</v>
      </c>
      <c r="B574" s="84" t="n">
        <v>6756000</v>
      </c>
      <c r="C574" s="84" t="s">
        <v>648</v>
      </c>
    </row>
    <row r="575" customFormat="false" ht="12.8" hidden="false" customHeight="false" outlineLevel="0" collapsed="false">
      <c r="A575" s="84" t="n">
        <v>574</v>
      </c>
      <c r="B575" s="84" t="n">
        <v>6758000</v>
      </c>
      <c r="C575" s="84" t="s">
        <v>649</v>
      </c>
    </row>
    <row r="576" customFormat="false" ht="12.8" hidden="false" customHeight="false" outlineLevel="0" collapsed="false">
      <c r="A576" s="84" t="n">
        <v>575</v>
      </c>
      <c r="B576" s="84" t="n">
        <v>6780000</v>
      </c>
      <c r="C576" s="84" t="s">
        <v>650</v>
      </c>
    </row>
    <row r="577" customFormat="false" ht="12.8" hidden="false" customHeight="false" outlineLevel="0" collapsed="false">
      <c r="A577" s="84" t="n">
        <v>576</v>
      </c>
      <c r="B577" s="84" t="n">
        <v>6788000</v>
      </c>
      <c r="C577" s="84" t="s">
        <v>651</v>
      </c>
    </row>
    <row r="578" customFormat="false" ht="12.8" hidden="false" customHeight="false" outlineLevel="0" collapsed="false">
      <c r="A578" s="84" t="n">
        <v>577</v>
      </c>
      <c r="B578" s="84" t="n">
        <v>6811000</v>
      </c>
      <c r="C578" s="84" t="s">
        <v>652</v>
      </c>
    </row>
    <row r="579" customFormat="false" ht="12.8" hidden="false" customHeight="false" outlineLevel="0" collapsed="false">
      <c r="A579" s="84" t="n">
        <v>578</v>
      </c>
      <c r="B579" s="84" t="n">
        <v>6812000</v>
      </c>
      <c r="C579" s="84" t="s">
        <v>653</v>
      </c>
    </row>
    <row r="580" customFormat="false" ht="12.8" hidden="false" customHeight="false" outlineLevel="0" collapsed="false">
      <c r="A580" s="84" t="n">
        <v>579</v>
      </c>
      <c r="B580" s="84" t="n">
        <v>6815000</v>
      </c>
      <c r="C580" s="84" t="s">
        <v>654</v>
      </c>
    </row>
    <row r="581" customFormat="false" ht="12.8" hidden="false" customHeight="false" outlineLevel="0" collapsed="false">
      <c r="A581" s="84" t="n">
        <v>580</v>
      </c>
      <c r="B581" s="84" t="n">
        <v>6816000</v>
      </c>
      <c r="C581" s="84" t="s">
        <v>655</v>
      </c>
    </row>
    <row r="582" customFormat="false" ht="12.8" hidden="false" customHeight="false" outlineLevel="0" collapsed="false">
      <c r="A582" s="84" t="n">
        <v>581</v>
      </c>
      <c r="B582" s="84" t="n">
        <v>6817000</v>
      </c>
      <c r="C582" s="84" t="s">
        <v>656</v>
      </c>
    </row>
    <row r="583" customFormat="false" ht="12.8" hidden="false" customHeight="false" outlineLevel="0" collapsed="false">
      <c r="A583" s="84" t="n">
        <v>582</v>
      </c>
      <c r="B583" s="84" t="n">
        <v>6860000</v>
      </c>
      <c r="C583" s="84" t="s">
        <v>657</v>
      </c>
    </row>
    <row r="584" customFormat="false" ht="12.8" hidden="false" customHeight="false" outlineLevel="0" collapsed="false">
      <c r="A584" s="84" t="n">
        <v>583</v>
      </c>
      <c r="B584" s="84" t="n">
        <v>6861000</v>
      </c>
      <c r="C584" s="84" t="s">
        <v>658</v>
      </c>
    </row>
    <row r="585" customFormat="false" ht="12.8" hidden="false" customHeight="false" outlineLevel="0" collapsed="false">
      <c r="A585" s="84" t="n">
        <v>584</v>
      </c>
      <c r="B585" s="84" t="n">
        <v>6865000</v>
      </c>
      <c r="C585" s="84" t="s">
        <v>659</v>
      </c>
    </row>
    <row r="586" customFormat="false" ht="12.8" hidden="false" customHeight="false" outlineLevel="0" collapsed="false">
      <c r="A586" s="84" t="n">
        <v>585</v>
      </c>
      <c r="B586" s="84" t="n">
        <v>6866000</v>
      </c>
      <c r="C586" s="84" t="s">
        <v>660</v>
      </c>
    </row>
    <row r="587" customFormat="false" ht="12.8" hidden="false" customHeight="false" outlineLevel="0" collapsed="false">
      <c r="A587" s="84" t="n">
        <v>586</v>
      </c>
      <c r="B587" s="84" t="n">
        <v>6868000</v>
      </c>
      <c r="C587" s="84" t="s">
        <v>661</v>
      </c>
    </row>
    <row r="588" customFormat="false" ht="12.8" hidden="false" customHeight="false" outlineLevel="0" collapsed="false">
      <c r="A588" s="84" t="n">
        <v>587</v>
      </c>
      <c r="B588" s="84" t="n">
        <v>6871000</v>
      </c>
      <c r="C588" s="84" t="s">
        <v>662</v>
      </c>
    </row>
    <row r="589" customFormat="false" ht="12.8" hidden="false" customHeight="false" outlineLevel="0" collapsed="false">
      <c r="A589" s="84" t="n">
        <v>588</v>
      </c>
      <c r="B589" s="84" t="n">
        <v>6872000</v>
      </c>
      <c r="C589" s="84" t="s">
        <v>663</v>
      </c>
    </row>
    <row r="590" customFormat="false" ht="12.8" hidden="false" customHeight="false" outlineLevel="0" collapsed="false">
      <c r="A590" s="84" t="n">
        <v>589</v>
      </c>
      <c r="B590" s="84" t="n">
        <v>6872500</v>
      </c>
      <c r="C590" s="84" t="s">
        <v>136</v>
      </c>
    </row>
    <row r="591" customFormat="false" ht="12.8" hidden="false" customHeight="false" outlineLevel="0" collapsed="false">
      <c r="A591" s="84" t="n">
        <v>590</v>
      </c>
      <c r="B591" s="84" t="n">
        <v>6873000</v>
      </c>
      <c r="C591" s="84" t="s">
        <v>664</v>
      </c>
    </row>
    <row r="592" customFormat="false" ht="12.8" hidden="false" customHeight="false" outlineLevel="0" collapsed="false">
      <c r="A592" s="84" t="n">
        <v>591</v>
      </c>
      <c r="B592" s="84" t="n">
        <v>6874000</v>
      </c>
      <c r="C592" s="84" t="s">
        <v>665</v>
      </c>
    </row>
    <row r="593" customFormat="false" ht="12.8" hidden="false" customHeight="false" outlineLevel="0" collapsed="false">
      <c r="A593" s="84" t="n">
        <v>592</v>
      </c>
      <c r="B593" s="84" t="n">
        <v>6875000</v>
      </c>
      <c r="C593" s="84" t="s">
        <v>666</v>
      </c>
    </row>
    <row r="594" customFormat="false" ht="12.8" hidden="false" customHeight="false" outlineLevel="0" collapsed="false">
      <c r="A594" s="84" t="n">
        <v>593</v>
      </c>
      <c r="B594" s="84" t="n">
        <v>6876000</v>
      </c>
      <c r="C594" s="84" t="s">
        <v>667</v>
      </c>
    </row>
    <row r="595" customFormat="false" ht="12.8" hidden="false" customHeight="false" outlineLevel="0" collapsed="false">
      <c r="A595" s="84" t="n">
        <v>594</v>
      </c>
      <c r="B595" s="84" t="n">
        <v>6910000</v>
      </c>
      <c r="C595" s="84" t="s">
        <v>327</v>
      </c>
    </row>
    <row r="596" customFormat="false" ht="12.8" hidden="false" customHeight="false" outlineLevel="0" collapsed="false">
      <c r="A596" s="84" t="n">
        <v>595</v>
      </c>
      <c r="B596" s="84" t="n">
        <v>6950000</v>
      </c>
      <c r="C596" s="84" t="s">
        <v>668</v>
      </c>
    </row>
    <row r="597" customFormat="false" ht="12.8" hidden="false" customHeight="false" outlineLevel="0" collapsed="false">
      <c r="A597" s="84" t="n">
        <v>596</v>
      </c>
      <c r="B597" s="84" t="n">
        <v>6970000</v>
      </c>
      <c r="C597" s="84" t="s">
        <v>669</v>
      </c>
    </row>
    <row r="598" customFormat="false" ht="12.8" hidden="false" customHeight="false" outlineLevel="0" collapsed="false">
      <c r="A598" s="84" t="n">
        <v>597</v>
      </c>
      <c r="B598" s="84" t="n">
        <v>6980000</v>
      </c>
      <c r="C598" s="84" t="s">
        <v>670</v>
      </c>
    </row>
    <row r="599" customFormat="false" ht="12.8" hidden="false" customHeight="false" outlineLevel="0" collapsed="false">
      <c r="A599" s="84" t="n">
        <v>598</v>
      </c>
      <c r="B599" s="84" t="n">
        <v>6990000</v>
      </c>
      <c r="C599" s="84" t="s">
        <v>671</v>
      </c>
    </row>
    <row r="600" customFormat="false" ht="12.8" hidden="false" customHeight="false" outlineLevel="0" collapsed="false">
      <c r="A600" s="84" t="n">
        <v>599</v>
      </c>
      <c r="B600" s="84" t="n">
        <v>6999990</v>
      </c>
      <c r="C600" s="84" t="s">
        <v>672</v>
      </c>
    </row>
    <row r="601" customFormat="false" ht="12.8" hidden="false" customHeight="false" outlineLevel="0" collapsed="false">
      <c r="A601" s="87" t="n">
        <v>600</v>
      </c>
      <c r="B601" s="87" t="n">
        <v>7010000</v>
      </c>
      <c r="C601" s="87" t="s">
        <v>673</v>
      </c>
    </row>
    <row r="602" customFormat="false" ht="12.8" hidden="false" customHeight="false" outlineLevel="0" collapsed="false">
      <c r="A602" s="87" t="n">
        <v>601</v>
      </c>
      <c r="B602" s="87" t="n">
        <v>7010002</v>
      </c>
      <c r="C602" s="87" t="s">
        <v>674</v>
      </c>
    </row>
    <row r="603" customFormat="false" ht="12.8" hidden="false" customHeight="false" outlineLevel="0" collapsed="false">
      <c r="A603" s="87" t="n">
        <v>602</v>
      </c>
      <c r="B603" s="87" t="n">
        <v>7010003</v>
      </c>
      <c r="C603" s="87" t="s">
        <v>675</v>
      </c>
    </row>
    <row r="604" customFormat="false" ht="12.8" hidden="false" customHeight="false" outlineLevel="0" collapsed="false">
      <c r="A604" s="87" t="n">
        <v>603</v>
      </c>
      <c r="B604" s="87" t="n">
        <v>7010004</v>
      </c>
      <c r="C604" s="87" t="s">
        <v>676</v>
      </c>
    </row>
    <row r="605" customFormat="false" ht="12.8" hidden="false" customHeight="false" outlineLevel="0" collapsed="false">
      <c r="A605" s="87" t="n">
        <v>604</v>
      </c>
      <c r="B605" s="87" t="n">
        <v>7010100</v>
      </c>
      <c r="C605" s="87" t="s">
        <v>677</v>
      </c>
    </row>
    <row r="606" customFormat="false" ht="12.8" hidden="false" customHeight="false" outlineLevel="0" collapsed="false">
      <c r="A606" s="87" t="n">
        <v>605</v>
      </c>
      <c r="B606" s="87" t="n">
        <v>7010110</v>
      </c>
      <c r="C606" s="87" t="s">
        <v>678</v>
      </c>
    </row>
    <row r="607" customFormat="false" ht="12.8" hidden="false" customHeight="false" outlineLevel="0" collapsed="false">
      <c r="A607" s="87" t="n">
        <v>606</v>
      </c>
      <c r="B607" s="87" t="n">
        <v>7020000</v>
      </c>
      <c r="C607" s="87" t="s">
        <v>679</v>
      </c>
    </row>
    <row r="608" customFormat="false" ht="12.8" hidden="false" customHeight="false" outlineLevel="0" collapsed="false">
      <c r="A608" s="87" t="n">
        <v>607</v>
      </c>
      <c r="B608" s="87" t="n">
        <v>7030000</v>
      </c>
      <c r="C608" s="87" t="s">
        <v>680</v>
      </c>
    </row>
    <row r="609" customFormat="false" ht="12.8" hidden="false" customHeight="false" outlineLevel="0" collapsed="false">
      <c r="A609" s="87" t="n">
        <v>608</v>
      </c>
      <c r="B609" s="87" t="n">
        <v>7040000</v>
      </c>
      <c r="C609" s="87" t="s">
        <v>681</v>
      </c>
    </row>
    <row r="610" customFormat="false" ht="12.8" hidden="false" customHeight="false" outlineLevel="0" collapsed="false">
      <c r="A610" s="87" t="n">
        <v>609</v>
      </c>
      <c r="B610" s="87" t="n">
        <v>7040002</v>
      </c>
      <c r="C610" s="87" t="s">
        <v>682</v>
      </c>
    </row>
    <row r="611" customFormat="false" ht="12.8" hidden="false" customHeight="false" outlineLevel="0" collapsed="false">
      <c r="A611" s="87" t="n">
        <v>610</v>
      </c>
      <c r="B611" s="87" t="n">
        <v>7040003</v>
      </c>
      <c r="C611" s="87" t="s">
        <v>683</v>
      </c>
    </row>
    <row r="612" customFormat="false" ht="12.8" hidden="false" customHeight="false" outlineLevel="0" collapsed="false">
      <c r="A612" s="87" t="n">
        <v>611</v>
      </c>
      <c r="B612" s="87" t="n">
        <v>7040004</v>
      </c>
      <c r="C612" s="87" t="s">
        <v>684</v>
      </c>
    </row>
    <row r="613" customFormat="false" ht="12.8" hidden="false" customHeight="false" outlineLevel="0" collapsed="false">
      <c r="A613" s="87" t="n">
        <v>612</v>
      </c>
      <c r="B613" s="87" t="n">
        <v>7040100</v>
      </c>
      <c r="C613" s="87" t="s">
        <v>685</v>
      </c>
    </row>
    <row r="614" customFormat="false" ht="12.8" hidden="false" customHeight="false" outlineLevel="0" collapsed="false">
      <c r="A614" s="87" t="n">
        <v>613</v>
      </c>
      <c r="B614" s="87" t="n">
        <v>7040110</v>
      </c>
      <c r="C614" s="87" t="s">
        <v>686</v>
      </c>
    </row>
    <row r="615" customFormat="false" ht="12.8" hidden="false" customHeight="false" outlineLevel="0" collapsed="false">
      <c r="A615" s="87" t="n">
        <v>614</v>
      </c>
      <c r="B615" s="87" t="n">
        <v>7050000</v>
      </c>
      <c r="C615" s="87" t="s">
        <v>687</v>
      </c>
    </row>
    <row r="616" customFormat="false" ht="12.8" hidden="false" customHeight="false" outlineLevel="0" collapsed="false">
      <c r="A616" s="87" t="n">
        <v>615</v>
      </c>
      <c r="B616" s="87" t="n">
        <v>7050002</v>
      </c>
      <c r="C616" s="87" t="s">
        <v>688</v>
      </c>
    </row>
    <row r="617" customFormat="false" ht="12.8" hidden="false" customHeight="false" outlineLevel="0" collapsed="false">
      <c r="A617" s="87" t="n">
        <v>616</v>
      </c>
      <c r="B617" s="87" t="n">
        <v>7050003</v>
      </c>
      <c r="C617" s="87" t="s">
        <v>689</v>
      </c>
    </row>
    <row r="618" customFormat="false" ht="12.8" hidden="false" customHeight="false" outlineLevel="0" collapsed="false">
      <c r="A618" s="87" t="n">
        <v>617</v>
      </c>
      <c r="B618" s="87" t="n">
        <v>7050004</v>
      </c>
      <c r="C618" s="87" t="s">
        <v>690</v>
      </c>
    </row>
    <row r="619" customFormat="false" ht="12.8" hidden="false" customHeight="false" outlineLevel="0" collapsed="false">
      <c r="A619" s="87" t="n">
        <v>618</v>
      </c>
      <c r="B619" s="87" t="n">
        <v>7050100</v>
      </c>
      <c r="C619" s="87" t="s">
        <v>691</v>
      </c>
    </row>
    <row r="620" customFormat="false" ht="12.8" hidden="false" customHeight="false" outlineLevel="0" collapsed="false">
      <c r="A620" s="87" t="n">
        <v>619</v>
      </c>
      <c r="B620" s="87" t="n">
        <v>7050110</v>
      </c>
      <c r="C620" s="87" t="s">
        <v>692</v>
      </c>
    </row>
    <row r="621" customFormat="false" ht="12.8" hidden="false" customHeight="false" outlineLevel="0" collapsed="false">
      <c r="A621" s="87" t="n">
        <v>620</v>
      </c>
      <c r="B621" s="87" t="n">
        <v>7060000</v>
      </c>
      <c r="C621" s="87" t="s">
        <v>693</v>
      </c>
    </row>
    <row r="622" customFormat="false" ht="12.8" hidden="false" customHeight="false" outlineLevel="0" collapsed="false">
      <c r="A622" s="87" t="n">
        <v>621</v>
      </c>
      <c r="B622" s="87" t="n">
        <v>7060002</v>
      </c>
      <c r="C622" s="87" t="s">
        <v>694</v>
      </c>
    </row>
    <row r="623" customFormat="false" ht="12.8" hidden="false" customHeight="false" outlineLevel="0" collapsed="false">
      <c r="A623" s="87" t="n">
        <v>622</v>
      </c>
      <c r="B623" s="87" t="n">
        <v>7060003</v>
      </c>
      <c r="C623" s="87" t="s">
        <v>695</v>
      </c>
    </row>
    <row r="624" customFormat="false" ht="12.8" hidden="false" customHeight="false" outlineLevel="0" collapsed="false">
      <c r="A624" s="87" t="n">
        <v>623</v>
      </c>
      <c r="B624" s="87" t="n">
        <v>7060004</v>
      </c>
      <c r="C624" s="87" t="s">
        <v>696</v>
      </c>
    </row>
    <row r="625" customFormat="false" ht="12.8" hidden="false" customHeight="false" outlineLevel="0" collapsed="false">
      <c r="A625" s="87" t="n">
        <v>624</v>
      </c>
      <c r="B625" s="87" t="n">
        <v>7060100</v>
      </c>
      <c r="C625" s="87" t="s">
        <v>697</v>
      </c>
    </row>
    <row r="626" customFormat="false" ht="12.8" hidden="false" customHeight="false" outlineLevel="0" collapsed="false">
      <c r="A626" s="87" t="n">
        <v>625</v>
      </c>
      <c r="B626" s="87" t="n">
        <v>7060110</v>
      </c>
      <c r="C626" s="87" t="s">
        <v>698</v>
      </c>
    </row>
    <row r="627" customFormat="false" ht="12.8" hidden="false" customHeight="false" outlineLevel="0" collapsed="false">
      <c r="A627" s="87" t="n">
        <v>626</v>
      </c>
      <c r="B627" s="87" t="n">
        <v>7070000</v>
      </c>
      <c r="C627" s="87" t="s">
        <v>699</v>
      </c>
    </row>
    <row r="628" customFormat="false" ht="12.8" hidden="false" customHeight="false" outlineLevel="0" collapsed="false">
      <c r="A628" s="87" t="n">
        <v>627</v>
      </c>
      <c r="B628" s="87" t="n">
        <v>7070002</v>
      </c>
      <c r="C628" s="87" t="s">
        <v>700</v>
      </c>
    </row>
    <row r="629" customFormat="false" ht="12.8" hidden="false" customHeight="false" outlineLevel="0" collapsed="false">
      <c r="A629" s="87" t="n">
        <v>628</v>
      </c>
      <c r="B629" s="87" t="n">
        <v>7070003</v>
      </c>
      <c r="C629" s="87" t="s">
        <v>701</v>
      </c>
    </row>
    <row r="630" customFormat="false" ht="12.8" hidden="false" customHeight="false" outlineLevel="0" collapsed="false">
      <c r="A630" s="87" t="n">
        <v>629</v>
      </c>
      <c r="B630" s="87" t="n">
        <v>7070004</v>
      </c>
      <c r="C630" s="87" t="s">
        <v>702</v>
      </c>
    </row>
    <row r="631" customFormat="false" ht="12.8" hidden="false" customHeight="false" outlineLevel="0" collapsed="false">
      <c r="A631" s="87" t="n">
        <v>630</v>
      </c>
      <c r="B631" s="87" t="n">
        <v>7070100</v>
      </c>
      <c r="C631" s="87" t="s">
        <v>703</v>
      </c>
    </row>
    <row r="632" customFormat="false" ht="12.8" hidden="false" customHeight="false" outlineLevel="0" collapsed="false">
      <c r="A632" s="87" t="n">
        <v>631</v>
      </c>
      <c r="B632" s="87" t="n">
        <v>7070110</v>
      </c>
      <c r="C632" s="87" t="s">
        <v>704</v>
      </c>
    </row>
    <row r="633" customFormat="false" ht="12.8" hidden="false" customHeight="false" outlineLevel="0" collapsed="false">
      <c r="A633" s="87" t="n">
        <v>632</v>
      </c>
      <c r="B633" s="87" t="n">
        <v>7080000</v>
      </c>
      <c r="C633" s="87" t="s">
        <v>705</v>
      </c>
    </row>
    <row r="634" customFormat="false" ht="12.8" hidden="false" customHeight="false" outlineLevel="0" collapsed="false">
      <c r="A634" s="87" t="n">
        <v>633</v>
      </c>
      <c r="B634" s="87" t="n">
        <v>7080002</v>
      </c>
      <c r="C634" s="87" t="s">
        <v>706</v>
      </c>
    </row>
    <row r="635" customFormat="false" ht="12.8" hidden="false" customHeight="false" outlineLevel="0" collapsed="false">
      <c r="A635" s="87" t="n">
        <v>634</v>
      </c>
      <c r="B635" s="87" t="n">
        <v>7080003</v>
      </c>
      <c r="C635" s="87" t="s">
        <v>707</v>
      </c>
    </row>
    <row r="636" customFormat="false" ht="12.8" hidden="false" customHeight="false" outlineLevel="0" collapsed="false">
      <c r="A636" s="87" t="n">
        <v>635</v>
      </c>
      <c r="B636" s="87" t="n">
        <v>7080004</v>
      </c>
      <c r="C636" s="87" t="s">
        <v>708</v>
      </c>
    </row>
    <row r="637" customFormat="false" ht="12.8" hidden="false" customHeight="false" outlineLevel="0" collapsed="false">
      <c r="A637" s="87" t="n">
        <v>636</v>
      </c>
      <c r="B637" s="87" t="n">
        <v>7080100</v>
      </c>
      <c r="C637" s="87" t="s">
        <v>709</v>
      </c>
    </row>
    <row r="638" customFormat="false" ht="12.8" hidden="false" customHeight="false" outlineLevel="0" collapsed="false">
      <c r="A638" s="87" t="n">
        <v>637</v>
      </c>
      <c r="B638" s="87" t="n">
        <v>7080110</v>
      </c>
      <c r="C638" s="87" t="s">
        <v>710</v>
      </c>
    </row>
    <row r="639" customFormat="false" ht="12.8" hidden="false" customHeight="false" outlineLevel="0" collapsed="false">
      <c r="A639" s="87" t="n">
        <v>638</v>
      </c>
      <c r="B639" s="87" t="n">
        <v>7083000</v>
      </c>
      <c r="C639" s="87" t="s">
        <v>711</v>
      </c>
    </row>
    <row r="640" customFormat="false" ht="12.8" hidden="false" customHeight="false" outlineLevel="0" collapsed="false">
      <c r="A640" s="87" t="n">
        <v>639</v>
      </c>
      <c r="B640" s="87" t="n">
        <v>7085000</v>
      </c>
      <c r="C640" s="87" t="s">
        <v>712</v>
      </c>
    </row>
    <row r="641" customFormat="false" ht="12.8" hidden="false" customHeight="false" outlineLevel="0" collapsed="false">
      <c r="A641" s="87" t="n">
        <v>640</v>
      </c>
      <c r="B641" s="87" t="n">
        <v>7085100</v>
      </c>
      <c r="C641" s="87" t="s">
        <v>713</v>
      </c>
    </row>
    <row r="642" customFormat="false" ht="12.8" hidden="false" customHeight="false" outlineLevel="0" collapsed="false">
      <c r="A642" s="87" t="n">
        <v>641</v>
      </c>
      <c r="B642" s="87" t="n">
        <v>7086000</v>
      </c>
      <c r="C642" s="87" t="s">
        <v>714</v>
      </c>
    </row>
    <row r="643" customFormat="false" ht="12.8" hidden="false" customHeight="false" outlineLevel="0" collapsed="false">
      <c r="A643" s="87" t="n">
        <v>642</v>
      </c>
      <c r="B643" s="87" t="n">
        <v>7088000</v>
      </c>
      <c r="C643" s="87" t="s">
        <v>715</v>
      </c>
    </row>
    <row r="644" customFormat="false" ht="12.8" hidden="false" customHeight="false" outlineLevel="0" collapsed="false">
      <c r="A644" s="87" t="n">
        <v>643</v>
      </c>
      <c r="B644" s="87" t="n">
        <v>7090000</v>
      </c>
      <c r="C644" s="87" t="s">
        <v>716</v>
      </c>
    </row>
    <row r="645" customFormat="false" ht="12.8" hidden="false" customHeight="false" outlineLevel="0" collapsed="false">
      <c r="A645" s="87" t="n">
        <v>644</v>
      </c>
      <c r="B645" s="87" t="n">
        <v>7090002</v>
      </c>
      <c r="C645" s="87" t="s">
        <v>717</v>
      </c>
    </row>
    <row r="646" customFormat="false" ht="12.8" hidden="false" customHeight="false" outlineLevel="0" collapsed="false">
      <c r="A646" s="87" t="n">
        <v>645</v>
      </c>
      <c r="B646" s="87" t="n">
        <v>7090003</v>
      </c>
      <c r="C646" s="87" t="s">
        <v>718</v>
      </c>
    </row>
    <row r="647" customFormat="false" ht="12.8" hidden="false" customHeight="false" outlineLevel="0" collapsed="false">
      <c r="A647" s="87" t="n">
        <v>646</v>
      </c>
      <c r="B647" s="87" t="n">
        <v>7090004</v>
      </c>
      <c r="C647" s="87" t="s">
        <v>719</v>
      </c>
    </row>
    <row r="648" customFormat="false" ht="12.8" hidden="false" customHeight="false" outlineLevel="0" collapsed="false">
      <c r="A648" s="87" t="n">
        <v>647</v>
      </c>
      <c r="B648" s="87" t="n">
        <v>7090100</v>
      </c>
      <c r="C648" s="87" t="s">
        <v>720</v>
      </c>
    </row>
    <row r="649" customFormat="false" ht="12.8" hidden="false" customHeight="false" outlineLevel="0" collapsed="false">
      <c r="A649" s="87" t="n">
        <v>648</v>
      </c>
      <c r="B649" s="87" t="n">
        <v>7090110</v>
      </c>
      <c r="C649" s="87" t="s">
        <v>721</v>
      </c>
    </row>
    <row r="650" customFormat="false" ht="12.8" hidden="false" customHeight="false" outlineLevel="0" collapsed="false">
      <c r="A650" s="87" t="n">
        <v>649</v>
      </c>
      <c r="B650" s="87" t="n">
        <v>7130000</v>
      </c>
      <c r="C650" s="87" t="s">
        <v>722</v>
      </c>
    </row>
    <row r="651" customFormat="false" ht="12.8" hidden="false" customHeight="false" outlineLevel="0" collapsed="false">
      <c r="A651" s="87" t="n">
        <v>650</v>
      </c>
      <c r="B651" s="87" t="n">
        <v>7133000</v>
      </c>
      <c r="C651" s="87" t="s">
        <v>723</v>
      </c>
    </row>
    <row r="652" customFormat="false" ht="12.8" hidden="false" customHeight="false" outlineLevel="0" collapsed="false">
      <c r="A652" s="87" t="n">
        <v>651</v>
      </c>
      <c r="B652" s="87" t="n">
        <v>7134000</v>
      </c>
      <c r="C652" s="87" t="s">
        <v>724</v>
      </c>
    </row>
    <row r="653" customFormat="false" ht="12.8" hidden="false" customHeight="false" outlineLevel="0" collapsed="false">
      <c r="A653" s="87" t="n">
        <v>652</v>
      </c>
      <c r="B653" s="87" t="n">
        <v>7135000</v>
      </c>
      <c r="C653" s="87" t="s">
        <v>725</v>
      </c>
    </row>
    <row r="654" customFormat="false" ht="12.8" hidden="false" customHeight="false" outlineLevel="0" collapsed="false">
      <c r="A654" s="87" t="n">
        <v>653</v>
      </c>
      <c r="B654" s="87" t="n">
        <v>7200000</v>
      </c>
      <c r="C654" s="87" t="s">
        <v>726</v>
      </c>
    </row>
    <row r="655" customFormat="false" ht="12.8" hidden="false" customHeight="false" outlineLevel="0" collapsed="false">
      <c r="A655" s="87" t="n">
        <v>654</v>
      </c>
      <c r="B655" s="87" t="n">
        <v>7310000</v>
      </c>
      <c r="C655" s="87" t="s">
        <v>727</v>
      </c>
    </row>
    <row r="656" customFormat="false" ht="12.8" hidden="false" customHeight="false" outlineLevel="0" collapsed="false">
      <c r="A656" s="87" t="n">
        <v>655</v>
      </c>
      <c r="B656" s="87" t="n">
        <v>7390000</v>
      </c>
      <c r="C656" s="87" t="s">
        <v>728</v>
      </c>
    </row>
    <row r="657" customFormat="false" ht="12.8" hidden="false" customHeight="false" outlineLevel="0" collapsed="false">
      <c r="A657" s="87" t="n">
        <v>656</v>
      </c>
      <c r="B657" s="87" t="n">
        <v>7400000</v>
      </c>
      <c r="C657" s="87" t="s">
        <v>729</v>
      </c>
    </row>
    <row r="658" customFormat="false" ht="12.8" hidden="false" customHeight="false" outlineLevel="0" collapsed="false">
      <c r="A658" s="87" t="n">
        <v>657</v>
      </c>
      <c r="B658" s="87" t="n">
        <v>7510000</v>
      </c>
      <c r="C658" s="87" t="s">
        <v>730</v>
      </c>
    </row>
    <row r="659" customFormat="false" ht="12.8" hidden="false" customHeight="false" outlineLevel="0" collapsed="false">
      <c r="A659" s="87" t="n">
        <v>658</v>
      </c>
      <c r="B659" s="87" t="n">
        <v>7520000</v>
      </c>
      <c r="C659" s="87" t="s">
        <v>731</v>
      </c>
    </row>
    <row r="660" customFormat="false" ht="12.8" hidden="false" customHeight="false" outlineLevel="0" collapsed="false">
      <c r="A660" s="87" t="n">
        <v>659</v>
      </c>
      <c r="B660" s="87" t="n">
        <v>7530000</v>
      </c>
      <c r="C660" s="87" t="s">
        <v>732</v>
      </c>
    </row>
    <row r="661" customFormat="false" ht="12.8" hidden="false" customHeight="false" outlineLevel="0" collapsed="false">
      <c r="A661" s="87" t="n">
        <v>660</v>
      </c>
      <c r="B661" s="87" t="n">
        <v>7540000</v>
      </c>
      <c r="C661" s="87" t="s">
        <v>733</v>
      </c>
    </row>
    <row r="662" customFormat="false" ht="12.8" hidden="false" customHeight="false" outlineLevel="0" collapsed="false">
      <c r="A662" s="87" t="n">
        <v>661</v>
      </c>
      <c r="B662" s="87" t="n">
        <v>7550000</v>
      </c>
      <c r="C662" s="87" t="s">
        <v>622</v>
      </c>
    </row>
    <row r="663" customFormat="false" ht="12.8" hidden="false" customHeight="false" outlineLevel="0" collapsed="false">
      <c r="A663" s="87" t="n">
        <v>662</v>
      </c>
      <c r="B663" s="87" t="n">
        <v>7580000</v>
      </c>
      <c r="C663" s="87" t="s">
        <v>734</v>
      </c>
    </row>
    <row r="664" customFormat="false" ht="12.8" hidden="false" customHeight="false" outlineLevel="0" collapsed="false">
      <c r="A664" s="87" t="n">
        <v>663</v>
      </c>
      <c r="B664" s="87" t="n">
        <v>7610000</v>
      </c>
      <c r="C664" s="87" t="s">
        <v>735</v>
      </c>
    </row>
    <row r="665" customFormat="false" ht="12.8" hidden="false" customHeight="false" outlineLevel="0" collapsed="false">
      <c r="A665" s="87" t="n">
        <v>664</v>
      </c>
      <c r="B665" s="87" t="n">
        <v>7611000</v>
      </c>
      <c r="C665" s="87" t="s">
        <v>736</v>
      </c>
    </row>
    <row r="666" customFormat="false" ht="12.8" hidden="false" customHeight="false" outlineLevel="0" collapsed="false">
      <c r="A666" s="87" t="n">
        <v>665</v>
      </c>
      <c r="B666" s="87" t="n">
        <v>7616000</v>
      </c>
      <c r="C666" s="87" t="s">
        <v>737</v>
      </c>
    </row>
    <row r="667" customFormat="false" ht="12.8" hidden="false" customHeight="false" outlineLevel="0" collapsed="false">
      <c r="A667" s="87" t="n">
        <v>666</v>
      </c>
      <c r="B667" s="87" t="n">
        <v>7617000</v>
      </c>
      <c r="C667" s="87" t="s">
        <v>738</v>
      </c>
    </row>
    <row r="668" customFormat="false" ht="12.8" hidden="false" customHeight="false" outlineLevel="0" collapsed="false">
      <c r="A668" s="87" t="n">
        <v>667</v>
      </c>
      <c r="B668" s="87" t="n">
        <v>7620000</v>
      </c>
      <c r="C668" s="87" t="s">
        <v>739</v>
      </c>
    </row>
    <row r="669" customFormat="false" ht="12.8" hidden="false" customHeight="false" outlineLevel="0" collapsed="false">
      <c r="A669" s="87" t="n">
        <v>668</v>
      </c>
      <c r="B669" s="87" t="n">
        <v>7621000</v>
      </c>
      <c r="C669" s="87" t="s">
        <v>740</v>
      </c>
    </row>
    <row r="670" customFormat="false" ht="12.8" hidden="false" customHeight="false" outlineLevel="0" collapsed="false">
      <c r="A670" s="87" t="n">
        <v>669</v>
      </c>
      <c r="B670" s="87" t="n">
        <v>7624000</v>
      </c>
      <c r="C670" s="87" t="s">
        <v>741</v>
      </c>
    </row>
    <row r="671" customFormat="false" ht="12.8" hidden="false" customHeight="false" outlineLevel="0" collapsed="false">
      <c r="A671" s="87" t="n">
        <v>670</v>
      </c>
      <c r="B671" s="87" t="n">
        <v>7627000</v>
      </c>
      <c r="C671" s="87" t="s">
        <v>742</v>
      </c>
    </row>
    <row r="672" customFormat="false" ht="12.8" hidden="false" customHeight="false" outlineLevel="0" collapsed="false">
      <c r="A672" s="87" t="n">
        <v>671</v>
      </c>
      <c r="B672" s="87" t="n">
        <v>7630000</v>
      </c>
      <c r="C672" s="87" t="s">
        <v>743</v>
      </c>
    </row>
    <row r="673" customFormat="false" ht="12.8" hidden="false" customHeight="false" outlineLevel="0" collapsed="false">
      <c r="A673" s="87" t="n">
        <v>672</v>
      </c>
      <c r="B673" s="87" t="n">
        <v>7640000</v>
      </c>
      <c r="C673" s="87" t="s">
        <v>744</v>
      </c>
    </row>
    <row r="674" customFormat="false" ht="12.8" hidden="false" customHeight="false" outlineLevel="0" collapsed="false">
      <c r="A674" s="87" t="n">
        <v>673</v>
      </c>
      <c r="B674" s="87" t="n">
        <v>7650000</v>
      </c>
      <c r="C674" s="87" t="s">
        <v>745</v>
      </c>
    </row>
    <row r="675" customFormat="false" ht="12.8" hidden="false" customHeight="false" outlineLevel="0" collapsed="false">
      <c r="A675" s="87" t="n">
        <v>674</v>
      </c>
      <c r="B675" s="87" t="n">
        <v>7660000</v>
      </c>
      <c r="C675" s="87" t="s">
        <v>746</v>
      </c>
    </row>
    <row r="676" customFormat="false" ht="12.8" hidden="false" customHeight="false" outlineLevel="0" collapsed="false">
      <c r="A676" s="87" t="n">
        <v>675</v>
      </c>
      <c r="B676" s="87" t="n">
        <v>7670000</v>
      </c>
      <c r="C676" s="87" t="s">
        <v>747</v>
      </c>
    </row>
    <row r="677" customFormat="false" ht="12.8" hidden="false" customHeight="false" outlineLevel="0" collapsed="false">
      <c r="A677" s="87" t="n">
        <v>676</v>
      </c>
      <c r="B677" s="87" t="n">
        <v>7680000</v>
      </c>
      <c r="C677" s="87" t="s">
        <v>748</v>
      </c>
    </row>
    <row r="678" customFormat="false" ht="12.8" hidden="false" customHeight="false" outlineLevel="0" collapsed="false">
      <c r="A678" s="87" t="n">
        <v>677</v>
      </c>
      <c r="B678" s="87" t="n">
        <v>7688000</v>
      </c>
      <c r="C678" s="87" t="s">
        <v>634</v>
      </c>
    </row>
    <row r="679" customFormat="false" ht="12.8" hidden="false" customHeight="false" outlineLevel="0" collapsed="false">
      <c r="A679" s="87" t="n">
        <v>678</v>
      </c>
      <c r="B679" s="87" t="n">
        <v>7710000</v>
      </c>
      <c r="C679" s="87" t="s">
        <v>749</v>
      </c>
    </row>
    <row r="680" customFormat="false" ht="12.8" hidden="false" customHeight="false" outlineLevel="0" collapsed="false">
      <c r="A680" s="87" t="n">
        <v>679</v>
      </c>
      <c r="B680" s="87" t="n">
        <v>7711000</v>
      </c>
      <c r="C680" s="87" t="s">
        <v>750</v>
      </c>
    </row>
    <row r="681" customFormat="false" ht="12.8" hidden="false" customHeight="false" outlineLevel="0" collapsed="false">
      <c r="A681" s="87" t="n">
        <v>680</v>
      </c>
      <c r="B681" s="87" t="n">
        <v>7713000</v>
      </c>
      <c r="C681" s="87" t="s">
        <v>751</v>
      </c>
    </row>
    <row r="682" customFormat="false" ht="12.8" hidden="false" customHeight="false" outlineLevel="0" collapsed="false">
      <c r="A682" s="87" t="n">
        <v>681</v>
      </c>
      <c r="B682" s="87" t="n">
        <v>7714000</v>
      </c>
      <c r="C682" s="87" t="s">
        <v>752</v>
      </c>
    </row>
    <row r="683" customFormat="false" ht="12.8" hidden="false" customHeight="false" outlineLevel="0" collapsed="false">
      <c r="A683" s="87" t="n">
        <v>682</v>
      </c>
      <c r="B683" s="87" t="n">
        <v>7714200</v>
      </c>
      <c r="C683" s="87" t="s">
        <v>753</v>
      </c>
    </row>
    <row r="684" customFormat="false" ht="12.8" hidden="false" customHeight="false" outlineLevel="0" collapsed="false">
      <c r="A684" s="87" t="n">
        <v>683</v>
      </c>
      <c r="B684" s="87" t="n">
        <v>7715000</v>
      </c>
      <c r="C684" s="87" t="s">
        <v>754</v>
      </c>
    </row>
    <row r="685" customFormat="false" ht="12.8" hidden="false" customHeight="false" outlineLevel="0" collapsed="false">
      <c r="A685" s="87" t="n">
        <v>684</v>
      </c>
      <c r="B685" s="87" t="n">
        <v>7717000</v>
      </c>
      <c r="C685" s="87" t="s">
        <v>755</v>
      </c>
    </row>
    <row r="686" customFormat="false" ht="12.8" hidden="false" customHeight="false" outlineLevel="0" collapsed="false">
      <c r="A686" s="87" t="n">
        <v>685</v>
      </c>
      <c r="B686" s="87" t="n">
        <v>7718000</v>
      </c>
      <c r="C686" s="87" t="s">
        <v>756</v>
      </c>
    </row>
    <row r="687" customFormat="false" ht="12.8" hidden="false" customHeight="false" outlineLevel="0" collapsed="false">
      <c r="A687" s="87" t="n">
        <v>686</v>
      </c>
      <c r="B687" s="87" t="n">
        <v>7720000</v>
      </c>
      <c r="C687" s="87" t="s">
        <v>757</v>
      </c>
    </row>
    <row r="688" customFormat="false" ht="12.8" hidden="false" customHeight="false" outlineLevel="0" collapsed="false">
      <c r="A688" s="87" t="n">
        <v>687</v>
      </c>
      <c r="B688" s="87" t="n">
        <v>7750000</v>
      </c>
      <c r="C688" s="87" t="s">
        <v>758</v>
      </c>
    </row>
    <row r="689" customFormat="false" ht="12.8" hidden="false" customHeight="false" outlineLevel="0" collapsed="false">
      <c r="A689" s="87" t="n">
        <v>688</v>
      </c>
      <c r="B689" s="87" t="n">
        <v>7751000</v>
      </c>
      <c r="C689" s="87" t="s">
        <v>759</v>
      </c>
    </row>
    <row r="690" customFormat="false" ht="12.8" hidden="false" customHeight="false" outlineLevel="0" collapsed="false">
      <c r="A690" s="87" t="n">
        <v>689</v>
      </c>
      <c r="B690" s="87" t="n">
        <v>7752000</v>
      </c>
      <c r="C690" s="87" t="s">
        <v>760</v>
      </c>
    </row>
    <row r="691" customFormat="false" ht="12.8" hidden="false" customHeight="false" outlineLevel="0" collapsed="false">
      <c r="A691" s="87" t="n">
        <v>690</v>
      </c>
      <c r="B691" s="87" t="n">
        <v>7756000</v>
      </c>
      <c r="C691" s="87" t="s">
        <v>761</v>
      </c>
    </row>
    <row r="692" customFormat="false" ht="12.8" hidden="false" customHeight="false" outlineLevel="0" collapsed="false">
      <c r="A692" s="87" t="n">
        <v>691</v>
      </c>
      <c r="B692" s="87" t="n">
        <v>7758000</v>
      </c>
      <c r="C692" s="87" t="s">
        <v>762</v>
      </c>
    </row>
    <row r="693" customFormat="false" ht="12.8" hidden="false" customHeight="false" outlineLevel="0" collapsed="false">
      <c r="A693" s="87" t="n">
        <v>692</v>
      </c>
      <c r="B693" s="87" t="n">
        <v>7770000</v>
      </c>
      <c r="C693" s="87" t="s">
        <v>763</v>
      </c>
    </row>
    <row r="694" customFormat="false" ht="12.8" hidden="false" customHeight="false" outlineLevel="0" collapsed="false">
      <c r="A694" s="87" t="n">
        <v>693</v>
      </c>
      <c r="B694" s="87" t="n">
        <v>7780000</v>
      </c>
      <c r="C694" s="87" t="s">
        <v>764</v>
      </c>
    </row>
    <row r="695" customFormat="false" ht="12.8" hidden="false" customHeight="false" outlineLevel="0" collapsed="false">
      <c r="A695" s="87" t="n">
        <v>694</v>
      </c>
      <c r="B695" s="87" t="n">
        <v>7788000</v>
      </c>
      <c r="C695" s="87" t="s">
        <v>765</v>
      </c>
    </row>
    <row r="696" customFormat="false" ht="12.8" hidden="false" customHeight="false" outlineLevel="0" collapsed="false">
      <c r="A696" s="87" t="n">
        <v>695</v>
      </c>
      <c r="B696" s="87" t="n">
        <v>7788100</v>
      </c>
      <c r="C696" s="87" t="s">
        <v>766</v>
      </c>
    </row>
    <row r="697" customFormat="false" ht="12.8" hidden="false" customHeight="false" outlineLevel="0" collapsed="false">
      <c r="A697" s="87" t="n">
        <v>696</v>
      </c>
      <c r="B697" s="87" t="n">
        <v>7810000</v>
      </c>
      <c r="C697" s="87" t="s">
        <v>767</v>
      </c>
    </row>
    <row r="698" customFormat="false" ht="12.8" hidden="false" customHeight="false" outlineLevel="0" collapsed="false">
      <c r="A698" s="87" t="n">
        <v>697</v>
      </c>
      <c r="B698" s="87" t="n">
        <v>7811000</v>
      </c>
      <c r="C698" s="87" t="s">
        <v>768</v>
      </c>
    </row>
    <row r="699" customFormat="false" ht="12.8" hidden="false" customHeight="false" outlineLevel="0" collapsed="false">
      <c r="A699" s="87" t="n">
        <v>698</v>
      </c>
      <c r="B699" s="87" t="n">
        <v>7815000</v>
      </c>
      <c r="C699" s="87" t="s">
        <v>769</v>
      </c>
    </row>
    <row r="700" customFormat="false" ht="12.8" hidden="false" customHeight="false" outlineLevel="0" collapsed="false">
      <c r="A700" s="87" t="n">
        <v>699</v>
      </c>
      <c r="B700" s="87" t="n">
        <v>7816000</v>
      </c>
      <c r="C700" s="87" t="s">
        <v>770</v>
      </c>
    </row>
    <row r="701" customFormat="false" ht="12.8" hidden="false" customHeight="false" outlineLevel="0" collapsed="false">
      <c r="A701" s="87" t="n">
        <v>700</v>
      </c>
      <c r="B701" s="87" t="n">
        <v>7817000</v>
      </c>
      <c r="C701" s="87" t="s">
        <v>771</v>
      </c>
    </row>
    <row r="702" customFormat="false" ht="12.8" hidden="false" customHeight="false" outlineLevel="0" collapsed="false">
      <c r="A702" s="87" t="n">
        <v>701</v>
      </c>
      <c r="B702" s="87" t="n">
        <v>7860000</v>
      </c>
      <c r="C702" s="87" t="s">
        <v>772</v>
      </c>
    </row>
    <row r="703" customFormat="false" ht="12.8" hidden="false" customHeight="false" outlineLevel="0" collapsed="false">
      <c r="A703" s="87" t="n">
        <v>702</v>
      </c>
      <c r="B703" s="87" t="n">
        <v>7865000</v>
      </c>
      <c r="C703" s="87" t="s">
        <v>773</v>
      </c>
    </row>
    <row r="704" customFormat="false" ht="12.8" hidden="false" customHeight="false" outlineLevel="0" collapsed="false">
      <c r="A704" s="87" t="n">
        <v>703</v>
      </c>
      <c r="B704" s="87" t="n">
        <v>7866000</v>
      </c>
      <c r="C704" s="87" t="s">
        <v>774</v>
      </c>
    </row>
    <row r="705" customFormat="false" ht="12.8" hidden="false" customHeight="false" outlineLevel="0" collapsed="false">
      <c r="A705" s="87" t="n">
        <v>704</v>
      </c>
      <c r="B705" s="87" t="n">
        <v>7870000</v>
      </c>
      <c r="C705" s="87" t="s">
        <v>775</v>
      </c>
    </row>
    <row r="706" customFormat="false" ht="12.8" hidden="false" customHeight="false" outlineLevel="0" collapsed="false">
      <c r="A706" s="87" t="n">
        <v>705</v>
      </c>
      <c r="B706" s="87" t="n">
        <v>7872000</v>
      </c>
      <c r="C706" s="87" t="s">
        <v>776</v>
      </c>
    </row>
    <row r="707" customFormat="false" ht="12.8" hidden="false" customHeight="false" outlineLevel="0" collapsed="false">
      <c r="A707" s="87" t="n">
        <v>706</v>
      </c>
      <c r="B707" s="87" t="n">
        <v>7873000</v>
      </c>
      <c r="C707" s="87" t="s">
        <v>777</v>
      </c>
    </row>
    <row r="708" customFormat="false" ht="12.8" hidden="false" customHeight="false" outlineLevel="0" collapsed="false">
      <c r="A708" s="87" t="n">
        <v>707</v>
      </c>
      <c r="B708" s="87" t="n">
        <v>7874000</v>
      </c>
      <c r="C708" s="87" t="s">
        <v>778</v>
      </c>
    </row>
    <row r="709" customFormat="false" ht="12.8" hidden="false" customHeight="false" outlineLevel="0" collapsed="false">
      <c r="A709" s="87" t="n">
        <v>708</v>
      </c>
      <c r="B709" s="87" t="n">
        <v>7875000</v>
      </c>
      <c r="C709" s="87" t="s">
        <v>779</v>
      </c>
    </row>
    <row r="710" customFormat="false" ht="12.8" hidden="false" customHeight="false" outlineLevel="0" collapsed="false">
      <c r="A710" s="87" t="n">
        <v>709</v>
      </c>
      <c r="B710" s="87" t="n">
        <v>7876000</v>
      </c>
      <c r="C710" s="87" t="s">
        <v>780</v>
      </c>
    </row>
    <row r="711" customFormat="false" ht="12.8" hidden="false" customHeight="false" outlineLevel="0" collapsed="false">
      <c r="A711" s="87" t="n">
        <v>710</v>
      </c>
      <c r="B711" s="87" t="n">
        <v>7910000</v>
      </c>
      <c r="C711" s="87" t="s">
        <v>781</v>
      </c>
    </row>
    <row r="712" customFormat="false" ht="12.8" hidden="false" customHeight="false" outlineLevel="0" collapsed="false">
      <c r="A712" s="87" t="n">
        <v>711</v>
      </c>
      <c r="B712" s="87" t="n">
        <v>7960000</v>
      </c>
      <c r="C712" s="87" t="s">
        <v>782</v>
      </c>
    </row>
    <row r="713" customFormat="false" ht="12.8" hidden="false" customHeight="false" outlineLevel="0" collapsed="false">
      <c r="A713" s="87" t="n">
        <v>712</v>
      </c>
      <c r="B713" s="87" t="n">
        <v>7970000</v>
      </c>
      <c r="C713" s="87" t="s">
        <v>783</v>
      </c>
    </row>
    <row r="714" customFormat="false" ht="12.8" hidden="false" customHeight="false" outlineLevel="0" collapsed="false">
      <c r="A714" s="87" t="n">
        <v>713</v>
      </c>
      <c r="B714" s="87" t="n">
        <v>7999990</v>
      </c>
      <c r="C714" s="87" t="s">
        <v>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3" zeroHeight="false" outlineLevelRow="0" outlineLevelCol="0"/>
  <cols>
    <col collapsed="false" customWidth="true" hidden="false" outlineLevel="0" max="1" min="1" style="0" width="7.75"/>
    <col collapsed="false" customWidth="true" hidden="false" outlineLevel="0" max="2" min="2" style="2" width="37.11"/>
    <col collapsed="false" customWidth="false" hidden="false" outlineLevel="0" max="1025" min="3" style="0" width="11.52"/>
  </cols>
  <sheetData>
    <row r="1" customFormat="false" ht="13.3" hidden="false" customHeight="true" outlineLevel="0" collapsed="false">
      <c r="A1" s="88" t="s">
        <v>0</v>
      </c>
      <c r="B1" s="8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38"/>
      <c r="H1" s="38"/>
    </row>
    <row r="2" customFormat="false" ht="13.3" hidden="false" customHeight="true" outlineLevel="0" collapsed="false">
      <c r="A2" s="0" t="n">
        <v>1</v>
      </c>
      <c r="B2" s="90" t="s">
        <v>785</v>
      </c>
      <c r="C2" s="91" t="n">
        <v>1.2</v>
      </c>
      <c r="D2" s="91" t="n">
        <f aca="false">C2/1.2</f>
        <v>1</v>
      </c>
      <c r="E2" s="91" t="n">
        <f aca="false">0.2*D2</f>
        <v>0.2</v>
      </c>
      <c r="F2" s="91" t="n">
        <v>20180206</v>
      </c>
      <c r="H2" s="0" t="n">
        <f aca="false">SUM(C2:C13)</f>
        <v>14.4</v>
      </c>
      <c r="T2" s="92" t="s">
        <v>786</v>
      </c>
      <c r="U2" s="93" t="n">
        <f aca="false">1.2*V2</f>
        <v>59.7</v>
      </c>
      <c r="V2" s="93" t="n">
        <v>49.75</v>
      </c>
      <c r="W2" s="93" t="n">
        <f aca="false">ROUND(0.2*V2,2)</f>
        <v>9.95</v>
      </c>
      <c r="X2" s="93" t="n">
        <v>20180314</v>
      </c>
    </row>
    <row r="3" customFormat="false" ht="13.3" hidden="false" customHeight="true" outlineLevel="0" collapsed="false">
      <c r="A3" s="0" t="n">
        <v>2</v>
      </c>
      <c r="B3" s="90" t="s">
        <v>785</v>
      </c>
      <c r="C3" s="91" t="n">
        <v>1.2</v>
      </c>
      <c r="D3" s="91" t="n">
        <f aca="false">C3/1.2</f>
        <v>1</v>
      </c>
      <c r="E3" s="91" t="n">
        <f aca="false">0.2*D3</f>
        <v>0.2</v>
      </c>
      <c r="F3" s="91" t="n">
        <v>20180306</v>
      </c>
      <c r="T3" s="92" t="s">
        <v>787</v>
      </c>
      <c r="U3" s="93" t="n">
        <f aca="false">1.2*V3</f>
        <v>59.904</v>
      </c>
      <c r="V3" s="93" t="n">
        <v>49.92</v>
      </c>
      <c r="W3" s="93" t="n">
        <f aca="false">ROUND(0.2*V3,2)</f>
        <v>9.98</v>
      </c>
      <c r="X3" s="93" t="n">
        <v>20180314</v>
      </c>
    </row>
    <row r="4" customFormat="false" ht="13.3" hidden="false" customHeight="true" outlineLevel="0" collapsed="false">
      <c r="A4" s="0" t="n">
        <v>3</v>
      </c>
      <c r="B4" s="90" t="s">
        <v>785</v>
      </c>
      <c r="C4" s="91" t="n">
        <v>1.2</v>
      </c>
      <c r="D4" s="91" t="n">
        <f aca="false">C4/1.2</f>
        <v>1</v>
      </c>
      <c r="E4" s="91" t="n">
        <f aca="false">0.2*D4</f>
        <v>0.2</v>
      </c>
      <c r="F4" s="91" t="n">
        <v>20180331</v>
      </c>
      <c r="T4" s="92" t="s">
        <v>788</v>
      </c>
      <c r="U4" s="93" t="n">
        <f aca="false">1.2*V4</f>
        <v>18.996</v>
      </c>
      <c r="V4" s="93" t="n">
        <v>15.83</v>
      </c>
      <c r="W4" s="93" t="n">
        <f aca="false">ROUND(0.2*V4,2)</f>
        <v>3.17</v>
      </c>
      <c r="X4" s="93" t="n">
        <v>20180314</v>
      </c>
    </row>
    <row r="5" customFormat="false" ht="13.3" hidden="false" customHeight="true" outlineLevel="0" collapsed="false">
      <c r="A5" s="0" t="n">
        <v>4</v>
      </c>
      <c r="B5" s="90" t="s">
        <v>785</v>
      </c>
      <c r="C5" s="91" t="n">
        <v>1.2</v>
      </c>
      <c r="D5" s="91" t="n">
        <f aca="false">C5/1.2</f>
        <v>1</v>
      </c>
      <c r="E5" s="91" t="n">
        <f aca="false">0.2*D5</f>
        <v>0.2</v>
      </c>
      <c r="F5" s="91" t="n">
        <v>20180504</v>
      </c>
    </row>
    <row r="6" customFormat="false" ht="13.3" hidden="false" customHeight="true" outlineLevel="0" collapsed="false">
      <c r="A6" s="0" t="n">
        <v>5</v>
      </c>
      <c r="B6" s="90" t="s">
        <v>785</v>
      </c>
      <c r="C6" s="91" t="n">
        <v>1.2</v>
      </c>
      <c r="D6" s="91" t="n">
        <f aca="false">C6/1.2</f>
        <v>1</v>
      </c>
      <c r="E6" s="91" t="n">
        <f aca="false">0.2*D6</f>
        <v>0.2</v>
      </c>
      <c r="F6" s="91" t="n">
        <v>20180601</v>
      </c>
    </row>
    <row r="7" customFormat="false" ht="13.3" hidden="false" customHeight="true" outlineLevel="0" collapsed="false">
      <c r="A7" s="0" t="n">
        <v>6</v>
      </c>
      <c r="B7" s="90" t="s">
        <v>785</v>
      </c>
      <c r="C7" s="91" t="n">
        <v>1.2</v>
      </c>
      <c r="D7" s="91" t="n">
        <f aca="false">C7/1.2</f>
        <v>1</v>
      </c>
      <c r="E7" s="91" t="n">
        <f aca="false">0.2*D7</f>
        <v>0.2</v>
      </c>
      <c r="F7" s="91" t="n">
        <v>20180630</v>
      </c>
    </row>
    <row r="8" customFormat="false" ht="13.3" hidden="false" customHeight="true" outlineLevel="0" collapsed="false">
      <c r="A8" s="0" t="n">
        <v>7</v>
      </c>
      <c r="B8" s="90" t="s">
        <v>785</v>
      </c>
      <c r="C8" s="91" t="n">
        <v>1.2</v>
      </c>
      <c r="D8" s="91" t="n">
        <f aca="false">C8/1.2</f>
        <v>1</v>
      </c>
      <c r="E8" s="91" t="n">
        <f aca="false">0.2*D8</f>
        <v>0.2</v>
      </c>
      <c r="F8" s="91" t="n">
        <v>20180801</v>
      </c>
    </row>
    <row r="9" customFormat="false" ht="13.3" hidden="false" customHeight="true" outlineLevel="0" collapsed="false">
      <c r="A9" s="0" t="n">
        <v>8</v>
      </c>
      <c r="B9" s="90" t="s">
        <v>785</v>
      </c>
      <c r="C9" s="91" t="n">
        <v>1.2</v>
      </c>
      <c r="D9" s="91" t="n">
        <f aca="false">C9/1.2</f>
        <v>1</v>
      </c>
      <c r="E9" s="91" t="n">
        <f aca="false">0.2*D9</f>
        <v>0.2</v>
      </c>
      <c r="F9" s="91" t="n">
        <v>20180901</v>
      </c>
    </row>
    <row r="10" customFormat="false" ht="13.3" hidden="false" customHeight="true" outlineLevel="0" collapsed="false">
      <c r="A10" s="0" t="n">
        <v>9</v>
      </c>
      <c r="B10" s="90" t="s">
        <v>785</v>
      </c>
      <c r="C10" s="91" t="n">
        <v>1.2</v>
      </c>
      <c r="D10" s="91" t="n">
        <f aca="false">C10/1.2</f>
        <v>1</v>
      </c>
      <c r="E10" s="91" t="n">
        <f aca="false">0.2*D10</f>
        <v>0.2</v>
      </c>
      <c r="F10" s="91" t="n">
        <v>20181001</v>
      </c>
    </row>
    <row r="11" customFormat="false" ht="13.3" hidden="false" customHeight="true" outlineLevel="0" collapsed="false">
      <c r="A11" s="0" t="n">
        <v>10</v>
      </c>
      <c r="B11" s="90" t="s">
        <v>785</v>
      </c>
      <c r="C11" s="91" t="n">
        <v>1.2</v>
      </c>
      <c r="D11" s="91" t="n">
        <f aca="false">C11/1.2</f>
        <v>1</v>
      </c>
      <c r="E11" s="91" t="n">
        <f aca="false">0.2*D11</f>
        <v>0.2</v>
      </c>
      <c r="F11" s="91" t="n">
        <v>20181101</v>
      </c>
    </row>
    <row r="12" customFormat="false" ht="13.3" hidden="false" customHeight="true" outlineLevel="0" collapsed="false">
      <c r="A12" s="0" t="n">
        <v>11</v>
      </c>
      <c r="B12" s="90" t="s">
        <v>785</v>
      </c>
      <c r="C12" s="91" t="n">
        <v>1.2</v>
      </c>
      <c r="D12" s="91" t="n">
        <f aca="false">C12/1.2</f>
        <v>1</v>
      </c>
      <c r="E12" s="91" t="n">
        <f aca="false">0.2*D12</f>
        <v>0.2</v>
      </c>
      <c r="F12" s="91" t="n">
        <v>20181201</v>
      </c>
    </row>
    <row r="13" customFormat="false" ht="13.3" hidden="false" customHeight="true" outlineLevel="0" collapsed="false">
      <c r="A13" s="0" t="n">
        <v>12</v>
      </c>
      <c r="B13" s="90" t="s">
        <v>785</v>
      </c>
      <c r="C13" s="91" t="n">
        <v>1.2</v>
      </c>
      <c r="D13" s="91" t="n">
        <f aca="false">C13/1.2</f>
        <v>1</v>
      </c>
      <c r="E13" s="91" t="n">
        <f aca="false">0.2*D13</f>
        <v>0.2</v>
      </c>
      <c r="F13" s="91" t="n">
        <v>20180101</v>
      </c>
    </row>
    <row r="14" customFormat="false" ht="13.3" hidden="false" customHeight="true" outlineLevel="0" collapsed="false">
      <c r="A14" s="0" t="n">
        <v>13</v>
      </c>
      <c r="B14" s="90" t="s">
        <v>789</v>
      </c>
      <c r="C14" s="91" t="n">
        <v>5</v>
      </c>
      <c r="D14" s="91" t="n">
        <f aca="false">ROUND(C14/1.2,2)</f>
        <v>4.17</v>
      </c>
      <c r="E14" s="91" t="n">
        <f aca="false">ROUND(0.2*D14,2)</f>
        <v>0.83</v>
      </c>
      <c r="F14" s="91" t="n">
        <v>20180203</v>
      </c>
      <c r="H14" s="0" t="n">
        <f aca="false">SUM(C14:C25)</f>
        <v>60</v>
      </c>
    </row>
    <row r="15" customFormat="false" ht="13.3" hidden="false" customHeight="true" outlineLevel="0" collapsed="false">
      <c r="A15" s="0" t="n">
        <v>14</v>
      </c>
      <c r="B15" s="90" t="s">
        <v>789</v>
      </c>
      <c r="C15" s="91" t="n">
        <v>5</v>
      </c>
      <c r="D15" s="91" t="n">
        <f aca="false">ROUND(C15/1.2,2)</f>
        <v>4.17</v>
      </c>
      <c r="E15" s="91" t="n">
        <f aca="false">ROUND(0.2*D15,2)</f>
        <v>0.83</v>
      </c>
      <c r="F15" s="91" t="n">
        <v>20180303</v>
      </c>
    </row>
    <row r="16" customFormat="false" ht="13.3" hidden="false" customHeight="true" outlineLevel="0" collapsed="false">
      <c r="A16" s="0" t="n">
        <v>15</v>
      </c>
      <c r="B16" s="90" t="s">
        <v>789</v>
      </c>
      <c r="C16" s="91" t="n">
        <v>5</v>
      </c>
      <c r="D16" s="91" t="n">
        <f aca="false">ROUND(C16/1.2,2)</f>
        <v>4.17</v>
      </c>
      <c r="E16" s="91" t="n">
        <f aca="false">ROUND(0.2*D16,2)</f>
        <v>0.83</v>
      </c>
      <c r="F16" s="91" t="n">
        <v>20180403</v>
      </c>
    </row>
    <row r="17" customFormat="false" ht="13.3" hidden="false" customHeight="true" outlineLevel="0" collapsed="false">
      <c r="A17" s="0" t="n">
        <v>16</v>
      </c>
      <c r="B17" s="90" t="s">
        <v>789</v>
      </c>
      <c r="C17" s="91" t="n">
        <v>5</v>
      </c>
      <c r="D17" s="91" t="n">
        <f aca="false">ROUND(C17/1.2,2)</f>
        <v>4.17</v>
      </c>
      <c r="E17" s="91" t="n">
        <f aca="false">ROUND(0.2*D17,2)</f>
        <v>0.83</v>
      </c>
      <c r="F17" s="91" t="n">
        <v>20180501</v>
      </c>
    </row>
    <row r="18" customFormat="false" ht="13.3" hidden="false" customHeight="true" outlineLevel="0" collapsed="false">
      <c r="A18" s="0" t="n">
        <v>17</v>
      </c>
      <c r="B18" s="90" t="s">
        <v>789</v>
      </c>
      <c r="C18" s="91" t="n">
        <v>5</v>
      </c>
      <c r="D18" s="91" t="n">
        <f aca="false">ROUND(C18/1.2,2)</f>
        <v>4.17</v>
      </c>
      <c r="E18" s="91" t="n">
        <f aca="false">ROUND(0.2*D18,2)</f>
        <v>0.83</v>
      </c>
      <c r="F18" s="91" t="n">
        <v>20180605</v>
      </c>
    </row>
    <row r="19" customFormat="false" ht="13.3" hidden="false" customHeight="true" outlineLevel="0" collapsed="false">
      <c r="A19" s="0" t="n">
        <v>18</v>
      </c>
      <c r="B19" s="90" t="s">
        <v>789</v>
      </c>
      <c r="C19" s="91" t="n">
        <v>5</v>
      </c>
      <c r="D19" s="91" t="n">
        <f aca="false">ROUND(C19/1.2,2)</f>
        <v>4.17</v>
      </c>
      <c r="E19" s="91" t="n">
        <f aca="false">ROUND(0.2*D19,2)</f>
        <v>0.83</v>
      </c>
      <c r="F19" s="91" t="n">
        <v>20180704</v>
      </c>
    </row>
    <row r="20" customFormat="false" ht="13.3" hidden="false" customHeight="true" outlineLevel="0" collapsed="false">
      <c r="A20" s="0" t="n">
        <v>19</v>
      </c>
      <c r="B20" s="90" t="s">
        <v>789</v>
      </c>
      <c r="C20" s="91" t="n">
        <v>5</v>
      </c>
      <c r="D20" s="91" t="n">
        <f aca="false">ROUND(C20/1.2,2)</f>
        <v>4.17</v>
      </c>
      <c r="E20" s="91" t="n">
        <f aca="false">ROUND(0.2*D20,2)</f>
        <v>0.83</v>
      </c>
      <c r="F20" s="91" t="n">
        <v>20180804</v>
      </c>
    </row>
    <row r="21" customFormat="false" ht="13.3" hidden="false" customHeight="true" outlineLevel="0" collapsed="false">
      <c r="A21" s="0" t="n">
        <v>20</v>
      </c>
      <c r="B21" s="90" t="s">
        <v>789</v>
      </c>
      <c r="C21" s="91" t="n">
        <v>5</v>
      </c>
      <c r="D21" s="91" t="n">
        <f aca="false">ROUND(C21/1.2,2)</f>
        <v>4.17</v>
      </c>
      <c r="E21" s="91" t="n">
        <f aca="false">ROUND(0.2*D21,2)</f>
        <v>0.83</v>
      </c>
      <c r="F21" s="91" t="n">
        <v>20180904</v>
      </c>
    </row>
    <row r="22" customFormat="false" ht="13.3" hidden="false" customHeight="true" outlineLevel="0" collapsed="false">
      <c r="A22" s="0" t="n">
        <v>21</v>
      </c>
      <c r="B22" s="90" t="s">
        <v>789</v>
      </c>
      <c r="C22" s="91" t="n">
        <v>5</v>
      </c>
      <c r="D22" s="91" t="n">
        <f aca="false">ROUND(C22/1.2,2)</f>
        <v>4.17</v>
      </c>
      <c r="E22" s="91" t="n">
        <f aca="false">ROUND(0.2*D22,2)</f>
        <v>0.83</v>
      </c>
      <c r="F22" s="91" t="n">
        <v>20181003</v>
      </c>
    </row>
    <row r="23" customFormat="false" ht="13.3" hidden="false" customHeight="true" outlineLevel="0" collapsed="false">
      <c r="A23" s="0" t="n">
        <v>22</v>
      </c>
      <c r="B23" s="90" t="s">
        <v>789</v>
      </c>
      <c r="C23" s="91" t="n">
        <v>5</v>
      </c>
      <c r="D23" s="91" t="n">
        <f aca="false">ROUND(C23/1.2,2)</f>
        <v>4.17</v>
      </c>
      <c r="E23" s="91" t="n">
        <f aca="false">ROUND(0.2*D23,2)</f>
        <v>0.83</v>
      </c>
      <c r="F23" s="91" t="n">
        <v>20181106</v>
      </c>
    </row>
    <row r="24" customFormat="false" ht="13.3" hidden="false" customHeight="true" outlineLevel="0" collapsed="false">
      <c r="A24" s="0" t="n">
        <v>23</v>
      </c>
      <c r="B24" s="90" t="s">
        <v>789</v>
      </c>
      <c r="C24" s="91" t="n">
        <v>5</v>
      </c>
      <c r="D24" s="91" t="n">
        <f aca="false">ROUND(C24/1.2,2)</f>
        <v>4.17</v>
      </c>
      <c r="E24" s="91" t="n">
        <f aca="false">ROUND(0.2*D24,2)</f>
        <v>0.83</v>
      </c>
      <c r="F24" s="91" t="n">
        <v>20181204</v>
      </c>
    </row>
    <row r="25" customFormat="false" ht="13.3" hidden="false" customHeight="true" outlineLevel="0" collapsed="false">
      <c r="A25" s="0" t="n">
        <v>24</v>
      </c>
      <c r="B25" s="90" t="s">
        <v>789</v>
      </c>
      <c r="C25" s="91" t="n">
        <v>5</v>
      </c>
      <c r="D25" s="91" t="n">
        <f aca="false">ROUND(C25/1.2,2)</f>
        <v>4.17</v>
      </c>
      <c r="E25" s="91" t="n">
        <f aca="false">ROUND(0.2*D25,2)</f>
        <v>0.83</v>
      </c>
      <c r="F25" s="91" t="n">
        <v>20180104</v>
      </c>
    </row>
    <row r="26" customFormat="false" ht="13.3" hidden="false" customHeight="true" outlineLevel="0" collapsed="false">
      <c r="A26" s="0" t="n">
        <v>25</v>
      </c>
      <c r="B26" s="94" t="s">
        <v>790</v>
      </c>
      <c r="C26" s="95" t="n">
        <v>48</v>
      </c>
      <c r="D26" s="95" t="n">
        <f aca="false">ROUND(C26/1.2,2)</f>
        <v>40</v>
      </c>
      <c r="E26" s="95" t="n">
        <f aca="false">ROUND(0.2*D26,2)</f>
        <v>8</v>
      </c>
      <c r="F26" s="95" t="n">
        <v>20180331</v>
      </c>
      <c r="H26" s="0" t="n">
        <f aca="false">SUM(C26:C33)</f>
        <v>232.42</v>
      </c>
    </row>
    <row r="27" customFormat="false" ht="13.3" hidden="false" customHeight="true" outlineLevel="0" collapsed="false">
      <c r="A27" s="0" t="n">
        <v>26</v>
      </c>
      <c r="B27" s="96" t="s">
        <v>791</v>
      </c>
      <c r="C27" s="97" t="n">
        <v>33.34</v>
      </c>
      <c r="D27" s="97" t="n">
        <f aca="false">ROUND(C27/1.2,2)</f>
        <v>27.78</v>
      </c>
      <c r="E27" s="97" t="n">
        <f aca="false">ROUND(0.2*D27,2)</f>
        <v>5.56</v>
      </c>
      <c r="F27" s="95" t="n">
        <v>20181231</v>
      </c>
    </row>
    <row r="28" customFormat="false" ht="13.3" hidden="false" customHeight="true" outlineLevel="0" collapsed="false">
      <c r="A28" s="0" t="n">
        <v>27</v>
      </c>
      <c r="B28" s="96" t="s">
        <v>792</v>
      </c>
      <c r="C28" s="97" t="n">
        <v>36.52</v>
      </c>
      <c r="D28" s="97" t="n">
        <f aca="false">ROUND(C28/1.2,2)</f>
        <v>30.43</v>
      </c>
      <c r="E28" s="97" t="n">
        <f aca="false">ROUND(0.2*D28,2)</f>
        <v>6.09</v>
      </c>
      <c r="F28" s="95" t="n">
        <v>20180930</v>
      </c>
    </row>
    <row r="29" customFormat="false" ht="13.3" hidden="false" customHeight="true" outlineLevel="0" collapsed="false">
      <c r="A29" s="0" t="n">
        <v>28</v>
      </c>
      <c r="B29" s="96" t="s">
        <v>793</v>
      </c>
      <c r="C29" s="95" t="n">
        <v>48</v>
      </c>
      <c r="D29" s="95" t="n">
        <f aca="false">ROUND(C29/1.2,2)</f>
        <v>40</v>
      </c>
      <c r="E29" s="95" t="n">
        <f aca="false">ROUND(0.2*D29,2)</f>
        <v>8</v>
      </c>
      <c r="F29" s="95" t="n">
        <v>20181231</v>
      </c>
    </row>
    <row r="30" customFormat="false" ht="13.3" hidden="false" customHeight="true" outlineLevel="0" collapsed="false">
      <c r="A30" s="0" t="n">
        <v>29</v>
      </c>
      <c r="B30" s="98" t="s">
        <v>794</v>
      </c>
      <c r="C30" s="97" t="n">
        <v>33</v>
      </c>
      <c r="D30" s="97" t="n">
        <f aca="false">ROUND(C30/1.2,2)</f>
        <v>27.5</v>
      </c>
      <c r="E30" s="97" t="n">
        <f aca="false">ROUND(0.2*D30,2)</f>
        <v>5.5</v>
      </c>
      <c r="F30" s="99" t="n">
        <v>20180410</v>
      </c>
    </row>
    <row r="31" customFormat="false" ht="13.3" hidden="false" customHeight="true" outlineLevel="0" collapsed="false">
      <c r="A31" s="0" t="n">
        <v>30</v>
      </c>
      <c r="B31" s="98" t="s">
        <v>795</v>
      </c>
      <c r="C31" s="97" t="n">
        <v>33</v>
      </c>
      <c r="D31" s="97" t="n">
        <f aca="false">ROUND(C31/1.2,2)</f>
        <v>27.5</v>
      </c>
      <c r="E31" s="97" t="n">
        <f aca="false">ROUND(0.2*D31,2)</f>
        <v>5.5</v>
      </c>
      <c r="F31" s="99" t="n">
        <v>20180710</v>
      </c>
    </row>
    <row r="32" customFormat="false" ht="13.3" hidden="false" customHeight="true" outlineLevel="0" collapsed="false">
      <c r="A32" s="0" t="n">
        <v>31</v>
      </c>
      <c r="B32" s="100" t="s">
        <v>796</v>
      </c>
      <c r="C32" s="97" t="n">
        <v>0.22</v>
      </c>
      <c r="D32" s="97" t="n">
        <f aca="false">ROUND(C32/1.2,2)</f>
        <v>0.18</v>
      </c>
      <c r="E32" s="97" t="n">
        <f aca="false">ROUND(0.2*D32,2)</f>
        <v>0.04</v>
      </c>
      <c r="F32" s="99" t="n">
        <v>20180410</v>
      </c>
    </row>
    <row r="33" customFormat="false" ht="13.3" hidden="false" customHeight="true" outlineLevel="0" collapsed="false">
      <c r="A33" s="0" t="n">
        <v>32</v>
      </c>
      <c r="B33" s="100" t="s">
        <v>797</v>
      </c>
      <c r="C33" s="97" t="n">
        <v>0.34</v>
      </c>
      <c r="D33" s="97" t="n">
        <f aca="false">ROUND(C33/1.2,2)</f>
        <v>0.28</v>
      </c>
      <c r="E33" s="97" t="n">
        <f aca="false">ROUND(0.2*D33,2)</f>
        <v>0.06</v>
      </c>
      <c r="F33" s="99" t="n">
        <v>20180710</v>
      </c>
    </row>
    <row r="34" customFormat="false" ht="13.3" hidden="false" customHeight="true" outlineLevel="0" collapsed="false">
      <c r="A34" s="0" t="n">
        <v>33</v>
      </c>
      <c r="B34" s="101" t="s">
        <v>20</v>
      </c>
      <c r="C34" s="102" t="n">
        <v>214.13</v>
      </c>
      <c r="D34" s="102" t="n">
        <f aca="false">ROUND(C34/1.2,2)</f>
        <v>178.44</v>
      </c>
      <c r="E34" s="102" t="n">
        <f aca="false">ROUND(0.2*D34,2)</f>
        <v>35.69</v>
      </c>
      <c r="F34" s="102" t="n">
        <v>20180311</v>
      </c>
      <c r="H34" s="0" t="n">
        <f aca="false">C34+C35+C36</f>
        <v>656.02</v>
      </c>
    </row>
    <row r="35" customFormat="false" ht="13.3" hidden="false" customHeight="true" outlineLevel="0" collapsed="false">
      <c r="A35" s="0" t="n">
        <v>34</v>
      </c>
      <c r="B35" s="101" t="s">
        <v>20</v>
      </c>
      <c r="C35" s="102" t="n">
        <v>202.9</v>
      </c>
      <c r="D35" s="102" t="n">
        <f aca="false">ROUND(C35/1.2,2)</f>
        <v>169.08</v>
      </c>
      <c r="E35" s="102" t="n">
        <f aca="false">ROUND(0.2*D35,2)</f>
        <v>33.82</v>
      </c>
      <c r="F35" s="102" t="n">
        <v>20181115</v>
      </c>
    </row>
    <row r="36" customFormat="false" ht="13.3" hidden="false" customHeight="true" outlineLevel="0" collapsed="false">
      <c r="A36" s="0" t="n">
        <v>35</v>
      </c>
      <c r="B36" s="101" t="s">
        <v>20</v>
      </c>
      <c r="C36" s="102" t="n">
        <v>238.99</v>
      </c>
      <c r="D36" s="102" t="n">
        <f aca="false">ROUND(C36/1.2,2)</f>
        <v>199.16</v>
      </c>
      <c r="E36" s="102" t="n">
        <f aca="false">ROUND(0.2*D36,2)</f>
        <v>39.83</v>
      </c>
      <c r="F36" s="103" t="n">
        <v>20181211</v>
      </c>
    </row>
    <row r="37" customFormat="false" ht="13.3" hidden="false" customHeight="true" outlineLevel="0" collapsed="false">
      <c r="A37" s="0" t="n">
        <v>36</v>
      </c>
      <c r="B37" s="104" t="s">
        <v>798</v>
      </c>
      <c r="C37" s="105" t="n">
        <v>3200</v>
      </c>
      <c r="D37" s="105"/>
      <c r="E37" s="105"/>
      <c r="F37" s="105" t="n">
        <v>20180703</v>
      </c>
      <c r="G37" s="106"/>
      <c r="H37" s="107" t="s">
        <v>799</v>
      </c>
      <c r="I37" s="108" t="n">
        <v>3200</v>
      </c>
      <c r="J37" s="108"/>
      <c r="K37" s="108"/>
      <c r="L37" s="108" t="n">
        <v>20180703</v>
      </c>
      <c r="M37" s="109"/>
      <c r="N37" s="110"/>
    </row>
    <row r="38" customFormat="false" ht="13.3" hidden="false" customHeight="true" outlineLevel="0" collapsed="false">
      <c r="A38" s="0" t="n">
        <v>37</v>
      </c>
      <c r="B38" s="104" t="s">
        <v>800</v>
      </c>
      <c r="C38" s="105" t="n">
        <v>375</v>
      </c>
      <c r="D38" s="105"/>
      <c r="E38" s="105"/>
      <c r="F38" s="105" t="n">
        <v>20181025</v>
      </c>
      <c r="G38" s="106"/>
      <c r="H38" s="107" t="s">
        <v>799</v>
      </c>
      <c r="I38" s="108" t="n">
        <v>375</v>
      </c>
      <c r="J38" s="108"/>
      <c r="K38" s="108"/>
      <c r="L38" s="108" t="n">
        <v>20181025</v>
      </c>
      <c r="M38" s="109"/>
      <c r="N38" s="110"/>
    </row>
    <row r="39" customFormat="false" ht="13.3" hidden="false" customHeight="true" outlineLevel="0" collapsed="false">
      <c r="A39" s="0" t="n">
        <v>39</v>
      </c>
      <c r="B39" s="104" t="s">
        <v>24</v>
      </c>
      <c r="C39" s="105" t="n">
        <v>3.53</v>
      </c>
      <c r="D39" s="105"/>
      <c r="E39" s="111" t="n">
        <v>0.59</v>
      </c>
      <c r="F39" s="105" t="n">
        <v>20180916</v>
      </c>
    </row>
    <row r="40" customFormat="false" ht="13.3" hidden="false" customHeight="true" outlineLevel="0" collapsed="false">
      <c r="A40" s="0" t="n">
        <v>40</v>
      </c>
      <c r="B40" s="112" t="s">
        <v>801</v>
      </c>
      <c r="C40" s="105" t="n">
        <f aca="false">D40*1.2</f>
        <v>105.6</v>
      </c>
      <c r="D40" s="105" t="n">
        <v>88</v>
      </c>
      <c r="E40" s="105" t="n">
        <v>17.6</v>
      </c>
      <c r="F40" s="105" t="n">
        <v>20180614</v>
      </c>
    </row>
    <row r="41" customFormat="false" ht="13.3" hidden="false" customHeight="true" outlineLevel="0" collapsed="false">
      <c r="A41" s="0" t="n">
        <v>41</v>
      </c>
      <c r="B41" s="113" t="s">
        <v>26</v>
      </c>
      <c r="C41" s="114" t="n">
        <v>11.77</v>
      </c>
      <c r="D41" s="114" t="n">
        <f aca="false">ROUND(C41/1.2,2)</f>
        <v>9.81</v>
      </c>
      <c r="E41" s="114" t="n">
        <f aca="false">ROUND(0.2*D41,2)</f>
        <v>1.96</v>
      </c>
      <c r="F41" s="115" t="n">
        <v>20181028</v>
      </c>
      <c r="G41" s="106"/>
      <c r="H41" s="107" t="s">
        <v>799</v>
      </c>
      <c r="I41" s="108" t="n">
        <v>11.7</v>
      </c>
      <c r="J41" s="108" t="n">
        <f aca="false">ROUND(I41/1.2,2)</f>
        <v>9.75</v>
      </c>
      <c r="K41" s="108" t="n">
        <f aca="false">ROUND(0.2*J41,2)</f>
        <v>1.95</v>
      </c>
      <c r="L41" s="108" t="n">
        <v>20181031</v>
      </c>
      <c r="M41" s="109"/>
      <c r="N41" s="110"/>
    </row>
    <row r="42" customFormat="false" ht="13.3" hidden="false" customHeight="true" outlineLevel="0" collapsed="false">
      <c r="A42" s="0" t="n">
        <v>42</v>
      </c>
      <c r="B42" s="116" t="s">
        <v>802</v>
      </c>
      <c r="C42" s="117" t="n">
        <f aca="false">D42+E42</f>
        <v>8.45</v>
      </c>
      <c r="D42" s="117" t="n">
        <v>7.04</v>
      </c>
      <c r="E42" s="117" t="n">
        <f aca="false">ROUND(0.2*D42,2)</f>
        <v>1.41</v>
      </c>
      <c r="F42" s="118" t="n">
        <v>20181005</v>
      </c>
      <c r="G42" s="119"/>
      <c r="H42" s="120"/>
      <c r="I42" s="120"/>
      <c r="J42" s="120"/>
      <c r="K42" s="120"/>
      <c r="L42" s="120"/>
      <c r="M42" s="120"/>
      <c r="N42" s="119"/>
    </row>
    <row r="43" customFormat="false" ht="13.3" hidden="false" customHeight="true" outlineLevel="0" collapsed="false">
      <c r="A43" s="0" t="n">
        <v>42</v>
      </c>
      <c r="B43" s="121" t="s">
        <v>803</v>
      </c>
      <c r="C43" s="122" t="n">
        <f aca="false">D43+E43</f>
        <v>59.14</v>
      </c>
      <c r="D43" s="122" t="n">
        <v>49.28</v>
      </c>
      <c r="E43" s="122" t="n">
        <f aca="false">ROUND(0.2*D43,2)</f>
        <v>9.86</v>
      </c>
      <c r="F43" s="123" t="n">
        <v>20181005</v>
      </c>
      <c r="G43" s="119"/>
      <c r="H43" s="120"/>
      <c r="I43" s="120"/>
      <c r="J43" s="120"/>
      <c r="K43" s="120"/>
      <c r="L43" s="120"/>
      <c r="M43" s="120"/>
      <c r="N43" s="119"/>
    </row>
    <row r="44" customFormat="false" ht="13.3" hidden="false" customHeight="true" outlineLevel="0" collapsed="false">
      <c r="A44" s="0" t="n">
        <v>42</v>
      </c>
      <c r="B44" s="121" t="s">
        <v>29</v>
      </c>
      <c r="C44" s="122" t="n">
        <v>116</v>
      </c>
      <c r="D44" s="122"/>
      <c r="E44" s="122"/>
      <c r="F44" s="123" t="n">
        <v>20181005</v>
      </c>
      <c r="G44" s="119"/>
      <c r="H44" s="120" t="s">
        <v>804</v>
      </c>
      <c r="I44" s="120"/>
      <c r="J44" s="120" t="s">
        <v>805</v>
      </c>
      <c r="K44" s="120"/>
      <c r="L44" s="120"/>
      <c r="M44" s="120"/>
      <c r="N44" s="119"/>
    </row>
    <row r="45" customFormat="false" ht="13.3" hidden="false" customHeight="true" outlineLevel="0" collapsed="false">
      <c r="A45" s="0" t="n">
        <v>42</v>
      </c>
      <c r="B45" s="121" t="s">
        <v>30</v>
      </c>
      <c r="C45" s="124" t="n">
        <v>5.9</v>
      </c>
      <c r="D45" s="124"/>
      <c r="E45" s="124"/>
      <c r="F45" s="123" t="n">
        <v>20181005</v>
      </c>
      <c r="G45" s="119"/>
      <c r="H45" s="125" t="n">
        <f aca="false">C42+C43+D44+D45+D46</f>
        <v>67.59</v>
      </c>
      <c r="I45" s="126"/>
      <c r="J45" s="127" t="s">
        <v>799</v>
      </c>
      <c r="K45" s="128" t="n">
        <v>195.84</v>
      </c>
      <c r="L45" s="128" t="n">
        <f aca="false">ROUND(K45/1.2,2)</f>
        <v>163.2</v>
      </c>
      <c r="M45" s="128" t="n">
        <f aca="false">ROUND(0.2*L45,2)</f>
        <v>32.64</v>
      </c>
      <c r="N45" s="128" t="n">
        <v>20181109</v>
      </c>
    </row>
    <row r="46" customFormat="false" ht="13.3" hidden="false" customHeight="true" outlineLevel="0" collapsed="false">
      <c r="A46" s="0" t="n">
        <v>42</v>
      </c>
      <c r="B46" s="129" t="s">
        <v>31</v>
      </c>
      <c r="C46" s="130" t="n">
        <v>5.9</v>
      </c>
      <c r="D46" s="130"/>
      <c r="E46" s="130"/>
      <c r="F46" s="131" t="n">
        <v>20181005</v>
      </c>
      <c r="G46" s="120"/>
      <c r="H46" s="120"/>
      <c r="I46" s="120"/>
      <c r="J46" s="120"/>
      <c r="K46" s="120"/>
      <c r="L46" s="120"/>
      <c r="M46" s="120"/>
      <c r="N46" s="120"/>
    </row>
    <row r="47" customFormat="false" ht="13.3" hidden="false" customHeight="true" outlineLevel="0" collapsed="false">
      <c r="A47" s="0" t="n">
        <v>43</v>
      </c>
      <c r="B47" s="122" t="s">
        <v>806</v>
      </c>
      <c r="C47" s="122" t="n">
        <v>2.51</v>
      </c>
      <c r="D47" s="122" t="n">
        <f aca="false">ROUND(C47/1.2,2)</f>
        <v>2.09</v>
      </c>
      <c r="E47" s="122" t="n">
        <f aca="false">ROUND(0.2*D47,2)</f>
        <v>0.42</v>
      </c>
      <c r="F47" s="122" t="n">
        <v>20180828</v>
      </c>
      <c r="G47" s="106"/>
      <c r="H47" s="107" t="s">
        <v>799</v>
      </c>
      <c r="I47" s="108" t="n">
        <v>2.51</v>
      </c>
      <c r="J47" s="108" t="n">
        <f aca="false">ROUND(I47/1.2,2)</f>
        <v>2.09</v>
      </c>
      <c r="K47" s="108" t="n">
        <f aca="false">ROUND(0.2*J47,2)</f>
        <v>0.42</v>
      </c>
      <c r="L47" s="108" t="n">
        <v>20181002</v>
      </c>
      <c r="M47" s="109"/>
      <c r="N47" s="110"/>
    </row>
    <row r="48" customFormat="false" ht="13.3" hidden="false" customHeight="true" outlineLevel="0" collapsed="false">
      <c r="A48" s="0" t="n">
        <v>48</v>
      </c>
      <c r="B48" s="104" t="s">
        <v>807</v>
      </c>
      <c r="C48" s="105" t="n">
        <f aca="false">D48+E48</f>
        <v>106.8</v>
      </c>
      <c r="D48" s="105" t="n">
        <v>89</v>
      </c>
      <c r="E48" s="105" t="n">
        <v>17.8</v>
      </c>
      <c r="F48" s="105" t="n">
        <v>20180707</v>
      </c>
    </row>
    <row r="49" customFormat="false" ht="13.3" hidden="false" customHeight="true" outlineLevel="0" collapsed="false">
      <c r="A49" s="0" t="n">
        <v>49</v>
      </c>
      <c r="B49" s="92" t="s">
        <v>808</v>
      </c>
      <c r="C49" s="93" t="n">
        <f aca="false">1.2*D49</f>
        <v>3</v>
      </c>
      <c r="D49" s="93" t="n">
        <v>2.5</v>
      </c>
      <c r="E49" s="93" t="n">
        <f aca="false">ROUND(0.2*D49,2)</f>
        <v>0.5</v>
      </c>
      <c r="F49" s="93" t="n">
        <v>20180510</v>
      </c>
    </row>
    <row r="50" customFormat="false" ht="13.3" hidden="false" customHeight="true" outlineLevel="0" collapsed="false">
      <c r="A50" s="0" t="n">
        <v>50</v>
      </c>
      <c r="B50" s="92" t="s">
        <v>809</v>
      </c>
      <c r="C50" s="93" t="n">
        <v>58.8</v>
      </c>
      <c r="D50" s="93" t="n">
        <v>49</v>
      </c>
      <c r="E50" s="93" t="n">
        <v>9.8</v>
      </c>
      <c r="F50" s="93" t="n">
        <v>20180630</v>
      </c>
    </row>
    <row r="51" customFormat="false" ht="13.3" hidden="false" customHeight="true" outlineLevel="0" collapsed="false">
      <c r="A51" s="0" t="n">
        <v>51</v>
      </c>
      <c r="B51" s="132" t="s">
        <v>810</v>
      </c>
      <c r="C51" s="133" t="n">
        <v>-1000</v>
      </c>
      <c r="D51" s="133"/>
      <c r="E51" s="133"/>
      <c r="F51" s="133" t="n">
        <v>20181215</v>
      </c>
    </row>
    <row r="55" customFormat="false" ht="13.3" hidden="false" customHeight="true" outlineLevel="0" collapsed="false">
      <c r="B55" s="134" t="s">
        <v>811</v>
      </c>
      <c r="C55" s="135" t="n">
        <f aca="false">SUM(C2:C50)</f>
        <v>5025.24</v>
      </c>
      <c r="D55" s="135" t="n">
        <f aca="false">SUM(D2:D52)</f>
        <v>1099.11</v>
      </c>
      <c r="E55" s="135" t="n">
        <f aca="false">SUM(E2:E52)</f>
        <v>220.39</v>
      </c>
      <c r="F55" s="136"/>
    </row>
    <row r="60" customFormat="false" ht="13.3" hidden="false" customHeight="true" outlineLevel="0" collapsed="false">
      <c r="C60" s="0" t="s">
        <v>812</v>
      </c>
      <c r="D60" s="0" t="s">
        <v>805</v>
      </c>
      <c r="E60" s="0" t="n">
        <v>7626.91</v>
      </c>
      <c r="F60" s="0" t="s">
        <v>813</v>
      </c>
      <c r="H60" s="0" t="n">
        <v>7586</v>
      </c>
      <c r="I60" s="0" t="s">
        <v>814</v>
      </c>
    </row>
    <row r="61" customFormat="false" ht="13.3" hidden="false" customHeight="true" outlineLevel="0" collapsed="false">
      <c r="C61" s="0" t="s">
        <v>815</v>
      </c>
      <c r="D61" s="0" t="s">
        <v>805</v>
      </c>
      <c r="E61" s="0" t="n">
        <v>2622.08</v>
      </c>
      <c r="H61" s="0" t="n">
        <v>2622.08</v>
      </c>
    </row>
    <row r="62" customFormat="false" ht="13.3" hidden="false" customHeight="true" outlineLevel="0" collapsed="false">
      <c r="D62" s="0" t="s">
        <v>816</v>
      </c>
      <c r="E62" s="0" t="n">
        <f aca="false">E60-E61</f>
        <v>5004.83</v>
      </c>
      <c r="H62" s="0" t="n">
        <f aca="false">H60-H61</f>
        <v>4963.92</v>
      </c>
    </row>
    <row r="64" customFormat="false" ht="13.3" hidden="false" customHeight="true" outlineLevel="0" collapsed="false">
      <c r="D64" s="0" t="s">
        <v>817</v>
      </c>
      <c r="E64" s="0" t="n">
        <f aca="false">E62-C55</f>
        <v>-20.4099999999999</v>
      </c>
      <c r="H64" s="0" t="n">
        <f aca="false">H62-C55</f>
        <v>-61.3199999999997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3.76"/>
    <col collapsed="false" customWidth="true" hidden="false" outlineLevel="0" max="3" min="3" style="0" width="14.03"/>
    <col collapsed="false" customWidth="true" hidden="false" outlineLevel="0" max="4" min="4" style="0" width="20.14"/>
    <col collapsed="false" customWidth="true" hidden="false" outlineLevel="0" max="5" min="5" style="0" width="18.2"/>
    <col collapsed="false" customWidth="false" hidden="false" outlineLevel="0" max="1025" min="6" style="0" width="11.52"/>
  </cols>
  <sheetData>
    <row r="1" customFormat="false" ht="24" hidden="false" customHeight="false" outlineLevel="0" collapsed="false">
      <c r="A1" s="137" t="s">
        <v>818</v>
      </c>
      <c r="B1" s="137" t="s">
        <v>819</v>
      </c>
      <c r="C1" s="137" t="s">
        <v>820</v>
      </c>
      <c r="D1" s="137" t="s">
        <v>821</v>
      </c>
      <c r="E1" s="137" t="s">
        <v>822</v>
      </c>
    </row>
    <row r="2" customFormat="false" ht="24" hidden="false" customHeight="false" outlineLevel="0" collapsed="false">
      <c r="A2" s="138" t="n">
        <v>1</v>
      </c>
      <c r="B2" s="138" t="s">
        <v>823</v>
      </c>
      <c r="C2" s="138" t="s">
        <v>824</v>
      </c>
      <c r="D2" s="138" t="s">
        <v>825</v>
      </c>
      <c r="E2" s="138" t="s">
        <v>826</v>
      </c>
    </row>
    <row r="3" customFormat="false" ht="24" hidden="false" customHeight="false" outlineLevel="0" collapsed="false">
      <c r="A3" s="138" t="n">
        <v>2</v>
      </c>
      <c r="B3" s="138" t="s">
        <v>827</v>
      </c>
      <c r="C3" s="138" t="s">
        <v>824</v>
      </c>
      <c r="D3" s="138" t="s">
        <v>828</v>
      </c>
      <c r="E3" s="138" t="s">
        <v>826</v>
      </c>
    </row>
    <row r="4" customFormat="false" ht="24" hidden="false" customHeight="false" outlineLevel="0" collapsed="false">
      <c r="A4" s="138" t="n">
        <v>3</v>
      </c>
      <c r="B4" s="138" t="s">
        <v>829</v>
      </c>
      <c r="C4" s="138" t="s">
        <v>824</v>
      </c>
      <c r="D4" s="138" t="s">
        <v>830</v>
      </c>
      <c r="E4" s="138" t="s">
        <v>826</v>
      </c>
    </row>
    <row r="5" customFormat="false" ht="24" hidden="false" customHeight="false" outlineLevel="0" collapsed="false">
      <c r="A5" s="138" t="n">
        <v>4</v>
      </c>
      <c r="B5" s="138" t="s">
        <v>831</v>
      </c>
      <c r="C5" s="138" t="s">
        <v>824</v>
      </c>
      <c r="D5" s="138" t="s">
        <v>832</v>
      </c>
      <c r="E5" s="138" t="s">
        <v>5</v>
      </c>
    </row>
    <row r="6" customFormat="false" ht="24" hidden="false" customHeight="false" outlineLevel="0" collapsed="false">
      <c r="A6" s="138" t="n">
        <v>5</v>
      </c>
      <c r="B6" s="138" t="s">
        <v>833</v>
      </c>
      <c r="C6" s="138" t="s">
        <v>824</v>
      </c>
      <c r="D6" s="138" t="s">
        <v>834</v>
      </c>
      <c r="E6" s="138" t="s">
        <v>826</v>
      </c>
    </row>
    <row r="7" customFormat="false" ht="24" hidden="false" customHeight="false" outlineLevel="0" collapsed="false">
      <c r="A7" s="138" t="n">
        <v>6</v>
      </c>
      <c r="B7" s="138" t="s">
        <v>835</v>
      </c>
      <c r="C7" s="138" t="s">
        <v>824</v>
      </c>
      <c r="D7" s="138" t="s">
        <v>836</v>
      </c>
      <c r="E7" s="138" t="s">
        <v>826</v>
      </c>
    </row>
    <row r="8" customFormat="false" ht="24" hidden="false" customHeight="false" outlineLevel="0" collapsed="false">
      <c r="A8" s="138" t="n">
        <v>7</v>
      </c>
      <c r="B8" s="138" t="s">
        <v>837</v>
      </c>
      <c r="C8" s="138" t="s">
        <v>838</v>
      </c>
      <c r="D8" s="138" t="s">
        <v>839</v>
      </c>
      <c r="E8" s="138" t="s">
        <v>826</v>
      </c>
    </row>
    <row r="9" customFormat="false" ht="24" hidden="false" customHeight="false" outlineLevel="0" collapsed="false">
      <c r="A9" s="138" t="n">
        <v>8</v>
      </c>
      <c r="B9" s="138" t="s">
        <v>840</v>
      </c>
      <c r="C9" s="138" t="s">
        <v>838</v>
      </c>
      <c r="D9" s="138" t="s">
        <v>841</v>
      </c>
      <c r="E9" s="138" t="s">
        <v>826</v>
      </c>
    </row>
    <row r="10" customFormat="false" ht="24" hidden="false" customHeight="false" outlineLevel="0" collapsed="false">
      <c r="A10" s="138" t="n">
        <v>9</v>
      </c>
      <c r="B10" s="138" t="s">
        <v>842</v>
      </c>
      <c r="C10" s="138" t="s">
        <v>824</v>
      </c>
      <c r="D10" s="138" t="s">
        <v>843</v>
      </c>
      <c r="E10" s="138" t="s">
        <v>826</v>
      </c>
    </row>
    <row r="11" customFormat="false" ht="12.8" hidden="false" customHeight="false" outlineLevel="0" collapsed="false">
      <c r="A11" s="138" t="n">
        <v>10</v>
      </c>
      <c r="B11" s="138" t="s">
        <v>844</v>
      </c>
      <c r="C11" s="138" t="s">
        <v>824</v>
      </c>
      <c r="D11" s="138" t="s">
        <v>845</v>
      </c>
      <c r="E11" s="138" t="s">
        <v>5</v>
      </c>
    </row>
    <row r="12" customFormat="false" ht="24" hidden="false" customHeight="false" outlineLevel="0" collapsed="false">
      <c r="A12" s="138" t="n">
        <v>11</v>
      </c>
      <c r="B12" s="138" t="s">
        <v>846</v>
      </c>
      <c r="C12" s="138" t="s">
        <v>824</v>
      </c>
      <c r="D12" s="138" t="s">
        <v>847</v>
      </c>
      <c r="E12" s="138" t="s">
        <v>826</v>
      </c>
    </row>
    <row r="13" customFormat="false" ht="12.8" hidden="false" customHeight="false" outlineLevel="0" collapsed="false">
      <c r="A13" s="138" t="n">
        <v>12</v>
      </c>
      <c r="B13" s="138" t="s">
        <v>848</v>
      </c>
      <c r="C13" s="138" t="s">
        <v>824</v>
      </c>
      <c r="D13" s="138" t="s">
        <v>849</v>
      </c>
      <c r="E13" s="138" t="s">
        <v>850</v>
      </c>
    </row>
    <row r="14" customFormat="false" ht="12.8" hidden="false" customHeight="false" outlineLevel="0" collapsed="false">
      <c r="A14" s="138" t="n">
        <v>13</v>
      </c>
      <c r="B14" s="138" t="s">
        <v>851</v>
      </c>
      <c r="C14" s="138" t="s">
        <v>824</v>
      </c>
      <c r="D14" s="138" t="s">
        <v>852</v>
      </c>
      <c r="E14" s="138" t="s">
        <v>850</v>
      </c>
    </row>
    <row r="15" customFormat="false" ht="24" hidden="false" customHeight="false" outlineLevel="0" collapsed="false">
      <c r="A15" s="138" t="n">
        <v>14</v>
      </c>
      <c r="B15" s="138" t="s">
        <v>853</v>
      </c>
      <c r="C15" s="138" t="s">
        <v>838</v>
      </c>
      <c r="D15" s="138" t="s">
        <v>854</v>
      </c>
      <c r="E15" s="138" t="s">
        <v>826</v>
      </c>
    </row>
    <row r="16" customFormat="false" ht="12.8" hidden="false" customHeight="false" outlineLevel="0" collapsed="false">
      <c r="A16" s="138" t="n">
        <v>15</v>
      </c>
      <c r="B16" s="138" t="s">
        <v>855</v>
      </c>
      <c r="C16" s="138" t="s">
        <v>838</v>
      </c>
      <c r="D16" s="138" t="s">
        <v>856</v>
      </c>
      <c r="E16" s="138" t="s">
        <v>5</v>
      </c>
    </row>
    <row r="17" customFormat="false" ht="12.8" hidden="false" customHeight="false" outlineLevel="0" collapsed="false">
      <c r="A17" s="138" t="n">
        <v>16</v>
      </c>
      <c r="B17" s="138" t="s">
        <v>857</v>
      </c>
      <c r="C17" s="138" t="s">
        <v>824</v>
      </c>
      <c r="D17" s="138" t="s">
        <v>858</v>
      </c>
      <c r="E17" s="138" t="s">
        <v>5</v>
      </c>
    </row>
    <row r="18" customFormat="false" ht="24" hidden="false" customHeight="false" outlineLevel="0" collapsed="false">
      <c r="A18" s="138" t="n">
        <v>17</v>
      </c>
      <c r="B18" s="138" t="s">
        <v>859</v>
      </c>
      <c r="C18" s="138" t="s">
        <v>838</v>
      </c>
      <c r="D18" s="138" t="s">
        <v>860</v>
      </c>
      <c r="E18" s="138" t="s">
        <v>850</v>
      </c>
    </row>
    <row r="19" customFormat="false" ht="24" hidden="false" customHeight="false" outlineLevel="0" collapsed="false">
      <c r="A19" s="138" t="n">
        <v>18</v>
      </c>
      <c r="B19" s="138" t="s">
        <v>861</v>
      </c>
      <c r="C19" s="138" t="s">
        <v>838</v>
      </c>
      <c r="D19" s="138" t="s">
        <v>862</v>
      </c>
      <c r="E19" s="138" t="s">
        <v>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39" width="13.89"/>
    <col collapsed="false" customWidth="true" hidden="false" outlineLevel="0" max="2" min="2" style="2" width="13.89"/>
    <col collapsed="false" customWidth="true" hidden="false" outlineLevel="0" max="3" min="3" style="140" width="15.37"/>
    <col collapsed="false" customWidth="true" hidden="false" outlineLevel="0" max="4" min="4" style="139" width="13.89"/>
    <col collapsed="false" customWidth="true" hidden="false" outlineLevel="0" max="5" min="5" style="139" width="15.19"/>
    <col collapsed="false" customWidth="false" hidden="false" outlineLevel="0" max="6" min="6" style="2" width="11.52"/>
    <col collapsed="false" customWidth="false" hidden="false" outlineLevel="0" max="7" min="7" style="139" width="11.52"/>
    <col collapsed="false" customWidth="false" hidden="false" outlineLevel="0" max="15" min="8" style="2" width="11.52"/>
    <col collapsed="false" customWidth="false" hidden="false" outlineLevel="0" max="16" min="16" style="139" width="11.52"/>
    <col collapsed="false" customWidth="false" hidden="false" outlineLevel="0" max="22" min="17" style="2" width="11.52"/>
    <col collapsed="false" customWidth="false" hidden="false" outlineLevel="0" max="23" min="23" style="139" width="11.52"/>
    <col collapsed="false" customWidth="false" hidden="false" outlineLevel="0" max="1023" min="24" style="2" width="11.52"/>
    <col collapsed="false" customWidth="false" hidden="false" outlineLevel="0" max="1025" min="1024" style="0" width="11.52"/>
  </cols>
  <sheetData>
    <row r="1" s="141" customFormat="true" ht="35" hidden="false" customHeight="true" outlineLevel="0" collapsed="false">
      <c r="A1" s="141" t="s">
        <v>825</v>
      </c>
      <c r="B1" s="141" t="s">
        <v>828</v>
      </c>
      <c r="C1" s="142" t="s">
        <v>830</v>
      </c>
      <c r="D1" s="141" t="s">
        <v>832</v>
      </c>
      <c r="E1" s="141" t="s">
        <v>834</v>
      </c>
      <c r="F1" s="143" t="s">
        <v>836</v>
      </c>
      <c r="G1" s="143" t="s">
        <v>839</v>
      </c>
      <c r="H1" s="143" t="s">
        <v>841</v>
      </c>
      <c r="I1" s="143" t="s">
        <v>843</v>
      </c>
      <c r="J1" s="143" t="s">
        <v>845</v>
      </c>
      <c r="K1" s="143" t="s">
        <v>847</v>
      </c>
      <c r="L1" s="143" t="s">
        <v>849</v>
      </c>
      <c r="M1" s="143" t="s">
        <v>852</v>
      </c>
      <c r="N1" s="143" t="s">
        <v>854</v>
      </c>
      <c r="O1" s="143" t="s">
        <v>856</v>
      </c>
      <c r="P1" s="143" t="s">
        <v>858</v>
      </c>
      <c r="Q1" s="143" t="s">
        <v>860</v>
      </c>
      <c r="R1" s="143" t="s">
        <v>862</v>
      </c>
      <c r="S1" s="141" t="s">
        <v>863</v>
      </c>
      <c r="T1" s="141" t="s">
        <v>864</v>
      </c>
      <c r="U1" s="141" t="s">
        <v>865</v>
      </c>
      <c r="V1" s="141" t="s">
        <v>866</v>
      </c>
      <c r="W1" s="141" t="s">
        <v>867</v>
      </c>
    </row>
    <row r="2" s="2" customFormat="true" ht="12.75" hidden="false" customHeight="true" outlineLevel="0" collapsed="false">
      <c r="A2" s="144" t="n">
        <v>60</v>
      </c>
      <c r="B2" s="145" t="str">
        <f aca="false">_xlfn.IFNA(VLOOKUP(A2,Journaux!$A$2:$B$16,2,0),"" )</f>
        <v> Achats</v>
      </c>
      <c r="C2" s="146" t="n">
        <v>20180700119</v>
      </c>
      <c r="D2" s="144" t="n">
        <v>20180628</v>
      </c>
      <c r="E2" s="144" t="n">
        <v>4010000</v>
      </c>
      <c r="F2" s="145" t="str">
        <f aca="false">_xlfn.IFNA(VLOOKUP(E2,PlanComptable!$B$2:$C$713,2,0),"" )</f>
        <v>Fournisseurs (compte collectif)</v>
      </c>
      <c r="G2" s="144" t="n">
        <v>4011000</v>
      </c>
      <c r="H2" s="145" t="str">
        <f aca="false">_xlfn.IFNA(VLOOKUP(G2,PlanComptable!$B$2:$C$713,2,0),"" )</f>
        <v>Fournisseur SDM</v>
      </c>
      <c r="I2" s="145" t="s">
        <v>868</v>
      </c>
      <c r="J2" s="145" t="n">
        <v>20171201</v>
      </c>
      <c r="K2" s="145" t="s">
        <v>869</v>
      </c>
      <c r="L2" s="145"/>
      <c r="M2" s="145" t="n">
        <v>193.02</v>
      </c>
      <c r="N2" s="145" t="s">
        <v>870</v>
      </c>
      <c r="O2" s="145" t="n">
        <v>20180131</v>
      </c>
      <c r="P2" s="144" t="n">
        <v>20180709</v>
      </c>
      <c r="Q2" s="145"/>
      <c r="R2" s="145"/>
      <c r="S2" s="145"/>
      <c r="T2" s="145"/>
      <c r="U2" s="145"/>
      <c r="V2" s="145"/>
      <c r="W2" s="144" t="s">
        <v>871</v>
      </c>
    </row>
    <row r="3" s="2" customFormat="true" ht="12.75" hidden="false" customHeight="true" outlineLevel="0" collapsed="false">
      <c r="A3" s="144" t="n">
        <v>60</v>
      </c>
      <c r="B3" s="145" t="str">
        <f aca="false">_xlfn.IFNA(VLOOKUP(A3,Journaux!$A$2:$B$16,2,0),"" )</f>
        <v> Achats</v>
      </c>
      <c r="C3" s="146" t="n">
        <v>20180700119</v>
      </c>
      <c r="D3" s="144" t="n">
        <v>20180628</v>
      </c>
      <c r="E3" s="144" t="n">
        <v>6132000</v>
      </c>
      <c r="F3" s="145" t="str">
        <f aca="false">_xlfn.IFNA(VLOOKUP(E3,PlanComptable!$B$2:$C$713,2,0),"" )</f>
        <v>Locations immobilières</v>
      </c>
      <c r="G3" s="144"/>
      <c r="H3" s="145" t="str">
        <f aca="false">_xlfn.IFNA(VLOOKUP(G3,PlanComptable!$B$2:$C$713,2,0),"" )</f>
        <v/>
      </c>
      <c r="I3" s="145" t="s">
        <v>868</v>
      </c>
      <c r="J3" s="145" t="n">
        <v>20171201</v>
      </c>
      <c r="K3" s="145" t="s">
        <v>869</v>
      </c>
      <c r="L3" s="145" t="n">
        <v>160.85</v>
      </c>
      <c r="M3" s="145"/>
      <c r="N3" s="145"/>
      <c r="O3" s="145"/>
      <c r="P3" s="144" t="n">
        <v>20180709</v>
      </c>
      <c r="Q3" s="145"/>
      <c r="R3" s="145"/>
      <c r="S3" s="145"/>
      <c r="T3" s="145"/>
      <c r="U3" s="145"/>
      <c r="V3" s="145"/>
      <c r="W3" s="144" t="s">
        <v>871</v>
      </c>
    </row>
    <row r="4" s="2" customFormat="true" ht="12.75" hidden="false" customHeight="true" outlineLevel="0" collapsed="false">
      <c r="A4" s="144" t="n">
        <v>60</v>
      </c>
      <c r="B4" s="145" t="str">
        <f aca="false">_xlfn.IFNA(VLOOKUP(A4,Journaux!$A$2:$B$16,2,0),"" )</f>
        <v> Achats</v>
      </c>
      <c r="C4" s="146" t="n">
        <v>20180700119</v>
      </c>
      <c r="D4" s="144" t="n">
        <v>20180628</v>
      </c>
      <c r="E4" s="144" t="n">
        <v>4456611</v>
      </c>
      <c r="F4" s="145" t="str">
        <f aca="false">_xlfn.IFNA(VLOOKUP(E4,PlanComptable!$B$2:$C$713,2,0),"" )</f>
        <v>TVA déductible Achats Taux 1/Factures</v>
      </c>
      <c r="G4" s="144"/>
      <c r="H4" s="145" t="str">
        <f aca="false">_xlfn.IFNA(VLOOKUP(G4,PlanComptable!$B$2:$C$713,2,0),"" )</f>
        <v/>
      </c>
      <c r="I4" s="145" t="s">
        <v>868</v>
      </c>
      <c r="J4" s="145" t="n">
        <v>20171201</v>
      </c>
      <c r="K4" s="145" t="s">
        <v>869</v>
      </c>
      <c r="L4" s="145" t="n">
        <v>32.17</v>
      </c>
      <c r="M4" s="145"/>
      <c r="N4" s="145"/>
      <c r="O4" s="145"/>
      <c r="P4" s="144" t="n">
        <v>20180709</v>
      </c>
      <c r="Q4" s="145"/>
      <c r="R4" s="145"/>
      <c r="S4" s="145"/>
      <c r="T4" s="145"/>
      <c r="U4" s="145"/>
      <c r="V4" s="145"/>
      <c r="W4" s="144" t="s">
        <v>871</v>
      </c>
    </row>
    <row r="5" s="2" customFormat="true" ht="12.75" hidden="false" customHeight="true" outlineLevel="0" collapsed="false">
      <c r="A5" s="147" t="s">
        <v>42</v>
      </c>
      <c r="B5" s="148" t="str">
        <f aca="false">_xlfn.IFNA(VLOOKUP(A5,Journaux!$A$2:$B$16,2,0),"" )</f>
        <v> Banque</v>
      </c>
      <c r="C5" s="149" t="n">
        <v>20180700118</v>
      </c>
      <c r="D5" s="147" t="n">
        <v>20180706</v>
      </c>
      <c r="E5" s="147" t="n">
        <v>4010000</v>
      </c>
      <c r="F5" s="150" t="str">
        <f aca="false">_xlfn.IFNA(VLOOKUP(E5,PlanComptable!$B$2:$C$713,2,0),"" )</f>
        <v>Fournisseurs (compte collectif)</v>
      </c>
      <c r="G5" s="147" t="n">
        <v>4011000</v>
      </c>
      <c r="H5" s="150" t="str">
        <f aca="false">_xlfn.IFNA(VLOOKUP(G5,PlanComptable!$B$2:$C$713,2,0),"" )</f>
        <v>Fournisseur SDM</v>
      </c>
      <c r="I5" s="150" t="s">
        <v>868</v>
      </c>
      <c r="J5" s="150" t="n">
        <v>20171201</v>
      </c>
      <c r="K5" s="150" t="s">
        <v>872</v>
      </c>
      <c r="L5" s="150" t="n">
        <v>193.02</v>
      </c>
      <c r="M5" s="150"/>
      <c r="N5" s="150" t="s">
        <v>870</v>
      </c>
      <c r="O5" s="150" t="n">
        <v>20180131</v>
      </c>
      <c r="P5" s="147" t="n">
        <v>20180709</v>
      </c>
      <c r="Q5" s="150"/>
      <c r="R5" s="150"/>
      <c r="S5" s="150"/>
      <c r="T5" s="150"/>
      <c r="U5" s="150"/>
      <c r="V5" s="150"/>
      <c r="W5" s="147" t="s">
        <v>871</v>
      </c>
    </row>
    <row r="6" s="2" customFormat="true" ht="12.75" hidden="false" customHeight="true" outlineLevel="0" collapsed="false">
      <c r="A6" s="147" t="s">
        <v>42</v>
      </c>
      <c r="B6" s="148" t="str">
        <f aca="false">_xlfn.IFNA(VLOOKUP(A6,Journaux!$A$2:$B$16,2,0),"" )</f>
        <v> Banque</v>
      </c>
      <c r="C6" s="149" t="n">
        <v>20180700118</v>
      </c>
      <c r="D6" s="147" t="n">
        <v>20180706</v>
      </c>
      <c r="E6" s="147" t="n">
        <v>5120000</v>
      </c>
      <c r="F6" s="150" t="str">
        <f aca="false">_xlfn.IFNA(VLOOKUP(E6,PlanComptable!$B$2:$C$713,2,0),"" )</f>
        <v>Banques</v>
      </c>
      <c r="G6" s="147"/>
      <c r="H6" s="150" t="str">
        <f aca="false">_xlfn.IFNA(VLOOKUP(G6,PlanComptable!$B$2:$C$713,2,0),"" )</f>
        <v/>
      </c>
      <c r="I6" s="150" t="s">
        <v>868</v>
      </c>
      <c r="J6" s="150" t="n">
        <v>20171201</v>
      </c>
      <c r="K6" s="150" t="s">
        <v>872</v>
      </c>
      <c r="L6" s="150"/>
      <c r="M6" s="150" t="n">
        <v>193.02</v>
      </c>
      <c r="N6" s="150"/>
      <c r="O6" s="150"/>
      <c r="P6" s="147" t="n">
        <v>20180709</v>
      </c>
      <c r="Q6" s="150"/>
      <c r="R6" s="150"/>
      <c r="S6" s="150"/>
      <c r="T6" s="150"/>
      <c r="U6" s="150"/>
      <c r="V6" s="150"/>
      <c r="W6" s="147" t="s">
        <v>871</v>
      </c>
    </row>
    <row r="7" s="139" customFormat="true" ht="12.75" hidden="false" customHeight="true" outlineLevel="0" collapsed="false">
      <c r="B7" s="139" t="str">
        <f aca="false">_xlfn.IFNA(VLOOKUP(A7,Journaux!$A$2:$B$16,2,0),"" )</f>
        <v/>
      </c>
      <c r="C7" s="140"/>
      <c r="F7" s="139" t="str">
        <f aca="false">_xlfn.IFNA(VLOOKUP(E7,PlanComptable!$B$2:$C$713,2,0),"" )</f>
        <v/>
      </c>
      <c r="H7" s="139" t="str">
        <f aca="false">_xlfn.IFNA(VLOOKUP(G7,PlanComptable!$B$2:$C$713,2,0),"" )</f>
        <v/>
      </c>
      <c r="AMJ7" s="1"/>
    </row>
    <row r="8" s="139" customFormat="true" ht="12.75" hidden="false" customHeight="true" outlineLevel="0" collapsed="false">
      <c r="B8" s="139" t="str">
        <f aca="false">_xlfn.IFNA(VLOOKUP(A8,Journaux!$A$2:$B$16,2,0),"" )</f>
        <v/>
      </c>
      <c r="C8" s="140"/>
      <c r="F8" s="139" t="str">
        <f aca="false">_xlfn.IFNA(VLOOKUP(E8,PlanComptable!$B$2:$C$713,2,0),"" )</f>
        <v/>
      </c>
      <c r="H8" s="139" t="str">
        <f aca="false">_xlfn.IFNA(VLOOKUP(G8,PlanComptable!$B$2:$C$713,2,0),"" )</f>
        <v/>
      </c>
      <c r="AMJ8" s="1"/>
    </row>
    <row r="9" s="139" customFormat="true" ht="12.75" hidden="false" customHeight="true" outlineLevel="0" collapsed="false">
      <c r="B9" s="139" t="str">
        <f aca="false">_xlfn.IFNA(VLOOKUP(A9,Journaux!$A$2:$B$16,2,0),"" )</f>
        <v/>
      </c>
      <c r="C9" s="140"/>
      <c r="F9" s="139" t="str">
        <f aca="false">_xlfn.IFNA(VLOOKUP(E9,PlanComptable!$B$2:$C$713,2,0),"" )</f>
        <v/>
      </c>
      <c r="H9" s="139" t="str">
        <f aca="false">_xlfn.IFNA(VLOOKUP(G9,PlanComptable!$B$2:$C$713,2,0),"" )</f>
        <v/>
      </c>
      <c r="AMJ9" s="1"/>
    </row>
    <row r="10" s="139" customFormat="true" ht="12.75" hidden="false" customHeight="true" outlineLevel="0" collapsed="false">
      <c r="B10" s="139" t="str">
        <f aca="false">_xlfn.IFNA(VLOOKUP(A10,Journaux!$A$2:$B$16,2,0),"" )</f>
        <v/>
      </c>
      <c r="C10" s="140"/>
      <c r="F10" s="139" t="str">
        <f aca="false">_xlfn.IFNA(VLOOKUP(E10,PlanComptable!$B$2:$C$713,2,0),"" )</f>
        <v/>
      </c>
      <c r="H10" s="139" t="str">
        <f aca="false">_xlfn.IFNA(VLOOKUP(G10,PlanComptable!$B$2:$C$713,2,0),"" )</f>
        <v/>
      </c>
      <c r="AMJ10" s="1"/>
    </row>
    <row r="11" s="139" customFormat="true" ht="12.75" hidden="false" customHeight="true" outlineLevel="0" collapsed="false">
      <c r="B11" s="139" t="str">
        <f aca="false">_xlfn.IFNA(VLOOKUP(A11,Journaux!$A$2:$B$16,2,0),"" )</f>
        <v/>
      </c>
      <c r="C11" s="140"/>
      <c r="F11" s="139" t="str">
        <f aca="false">_xlfn.IFNA(VLOOKUP(E11,PlanComptable!$B$2:$C$713,2,0),"" )</f>
        <v/>
      </c>
      <c r="H11" s="139" t="str">
        <f aca="false">_xlfn.IFNA(VLOOKUP(G11,PlanComptable!$B$2:$C$713,2,0),"" )</f>
        <v/>
      </c>
      <c r="AMJ11" s="1"/>
    </row>
    <row r="12" s="139" customFormat="true" ht="12.75" hidden="false" customHeight="true" outlineLevel="0" collapsed="false">
      <c r="B12" s="139" t="str">
        <f aca="false">_xlfn.IFNA(VLOOKUP(A12,Journaux!$A$2:$B$16,2,0),"" )</f>
        <v/>
      </c>
      <c r="C12" s="140"/>
      <c r="F12" s="139" t="str">
        <f aca="false">_xlfn.IFNA(VLOOKUP(E12,PlanComptable!$B$2:$C$713,2,0),"" )</f>
        <v/>
      </c>
      <c r="H12" s="139" t="str">
        <f aca="false">_xlfn.IFNA(VLOOKUP(G12,PlanComptable!$B$2:$C$713,2,0),"" )</f>
        <v/>
      </c>
      <c r="AMJ12" s="1"/>
    </row>
    <row r="13" s="139" customFormat="true" ht="12.75" hidden="false" customHeight="true" outlineLevel="0" collapsed="false">
      <c r="B13" s="139" t="str">
        <f aca="false">_xlfn.IFNA(VLOOKUP(A13,Journaux!$A$2:$B$16,2,0),"" )</f>
        <v/>
      </c>
      <c r="C13" s="140"/>
      <c r="F13" s="139" t="str">
        <f aca="false">_xlfn.IFNA(VLOOKUP(E13,PlanComptable!$B$2:$C$713,2,0),"" )</f>
        <v/>
      </c>
      <c r="H13" s="139" t="str">
        <f aca="false">_xlfn.IFNA(VLOOKUP(G13,PlanComptable!$B$2:$C$713,2,0),"" )</f>
        <v/>
      </c>
      <c r="AMJ13" s="1"/>
    </row>
    <row r="14" s="139" customFormat="true" ht="12.75" hidden="false" customHeight="true" outlineLevel="0" collapsed="false">
      <c r="B14" s="139" t="str">
        <f aca="false">_xlfn.IFNA(VLOOKUP(A14,Journaux!$A$2:$B$16,2,0),"" )</f>
        <v/>
      </c>
      <c r="C14" s="140"/>
      <c r="F14" s="139" t="str">
        <f aca="false">_xlfn.IFNA(VLOOKUP(E14,PlanComptable!$B$2:$C$713,2,0),"" )</f>
        <v/>
      </c>
      <c r="H14" s="139" t="str">
        <f aca="false">_xlfn.IFNA(VLOOKUP(G14,PlanComptable!$B$2:$C$713,2,0),"" )</f>
        <v/>
      </c>
      <c r="AMJ14" s="1"/>
    </row>
    <row r="15" s="139" customFormat="true" ht="12.75" hidden="false" customHeight="true" outlineLevel="0" collapsed="false">
      <c r="B15" s="139" t="str">
        <f aca="false">_xlfn.IFNA(VLOOKUP(A15,Journaux!$A$2:$B$16,2,0),"" )</f>
        <v/>
      </c>
      <c r="C15" s="140"/>
      <c r="F15" s="139" t="str">
        <f aca="false">_xlfn.IFNA(VLOOKUP(E15,PlanComptable!$B$2:$C$713,2,0),"" )</f>
        <v/>
      </c>
      <c r="H15" s="139" t="str">
        <f aca="false">_xlfn.IFNA(VLOOKUP(G15,PlanComptable!$B$2:$C$713,2,0),"" )</f>
        <v/>
      </c>
      <c r="Z15" s="38" t="n">
        <v>4011000</v>
      </c>
      <c r="AA15" s="38" t="s">
        <v>302</v>
      </c>
      <c r="AMJ15" s="1"/>
    </row>
    <row r="16" s="139" customFormat="true" ht="12.75" hidden="false" customHeight="true" outlineLevel="0" collapsed="false">
      <c r="B16" s="139" t="str">
        <f aca="false">_xlfn.IFNA(VLOOKUP(A16,Journaux!$A$2:$B$16,2,0),"" )</f>
        <v/>
      </c>
      <c r="C16" s="140"/>
      <c r="F16" s="139" t="str">
        <f aca="false">_xlfn.IFNA(VLOOKUP(E16,PlanComptable!$B$2:$C$713,2,0),"" )</f>
        <v/>
      </c>
      <c r="H16" s="139" t="str">
        <f aca="false">_xlfn.IFNA(VLOOKUP(G16,PlanComptable!$B$2:$C$713,2,0),"" )</f>
        <v/>
      </c>
      <c r="Z16" s="38" t="n">
        <v>4012000</v>
      </c>
      <c r="AA16" s="38" t="s">
        <v>304</v>
      </c>
      <c r="AMJ16" s="1"/>
    </row>
    <row r="17" s="139" customFormat="true" ht="12.75" hidden="false" customHeight="true" outlineLevel="0" collapsed="false">
      <c r="B17" s="139" t="str">
        <f aca="false">_xlfn.IFNA(VLOOKUP(A17,Journaux!$A$2:$B$16,2,0),"" )</f>
        <v/>
      </c>
      <c r="C17" s="140"/>
      <c r="F17" s="139" t="str">
        <f aca="false">_xlfn.IFNA(VLOOKUP(E17,PlanComptable!$B$2:$C$713,2,0),"" )</f>
        <v/>
      </c>
      <c r="H17" s="139" t="str">
        <f aca="false">_xlfn.IFNA(VLOOKUP(G17,PlanComptable!$B$2:$C$713,2,0),"" )</f>
        <v/>
      </c>
      <c r="Z17" s="38" t="n">
        <v>4013000</v>
      </c>
      <c r="AA17" s="38" t="s">
        <v>305</v>
      </c>
      <c r="AMJ17" s="1"/>
    </row>
    <row r="18" s="139" customFormat="true" ht="12.75" hidden="false" customHeight="true" outlineLevel="0" collapsed="false">
      <c r="B18" s="139" t="str">
        <f aca="false">_xlfn.IFNA(VLOOKUP(A18,Journaux!$A$2:$B$16,2,0),"" )</f>
        <v/>
      </c>
      <c r="C18" s="140"/>
      <c r="F18" s="139" t="str">
        <f aca="false">_xlfn.IFNA(VLOOKUP(E18,PlanComptable!$B$2:$C$713,2,0),"" )</f>
        <v/>
      </c>
      <c r="H18" s="139" t="str">
        <f aca="false">_xlfn.IFNA(VLOOKUP(G18,PlanComptable!$B$2:$C$713,2,0),"" )</f>
        <v/>
      </c>
      <c r="AMJ18" s="1"/>
    </row>
    <row r="19" s="139" customFormat="true" ht="12.75" hidden="false" customHeight="true" outlineLevel="0" collapsed="false">
      <c r="B19" s="139" t="str">
        <f aca="false">_xlfn.IFNA(VLOOKUP(A19,Journaux!$A$2:$B$16,2,0),"" )</f>
        <v/>
      </c>
      <c r="C19" s="140"/>
      <c r="F19" s="139" t="str">
        <f aca="false">_xlfn.IFNA(VLOOKUP(E19,PlanComptable!$B$2:$C$713,2,0),"" )</f>
        <v/>
      </c>
      <c r="H19" s="139" t="str">
        <f aca="false">_xlfn.IFNA(VLOOKUP(G19,PlanComptable!$B$2:$C$713,2,0),"" )</f>
        <v/>
      </c>
      <c r="AMJ19" s="1"/>
    </row>
    <row r="20" s="139" customFormat="true" ht="12.75" hidden="false" customHeight="true" outlineLevel="0" collapsed="false">
      <c r="B20" s="139" t="str">
        <f aca="false">_xlfn.IFNA(VLOOKUP(A20,Journaux!$A$2:$B$16,2,0),"" )</f>
        <v/>
      </c>
      <c r="C20" s="140"/>
      <c r="F20" s="139" t="str">
        <f aca="false">_xlfn.IFNA(VLOOKUP(E20,PlanComptable!$B$2:$C$713,2,0),"" )</f>
        <v/>
      </c>
      <c r="H20" s="139" t="str">
        <f aca="false">_xlfn.IFNA(VLOOKUP(G20,PlanComptable!$B$2:$C$713,2,0),"" )</f>
        <v/>
      </c>
      <c r="AMJ20" s="1"/>
    </row>
    <row r="21" s="139" customFormat="true" ht="12.75" hidden="false" customHeight="true" outlineLevel="0" collapsed="false">
      <c r="B21" s="139" t="str">
        <f aca="false">_xlfn.IFNA(VLOOKUP(A21,Journaux!$A$2:$B$16,2,0),"" )</f>
        <v/>
      </c>
      <c r="C21" s="140"/>
      <c r="F21" s="139" t="str">
        <f aca="false">_xlfn.IFNA(VLOOKUP(E21,PlanComptable!$B$2:$C$713,2,0),"" )</f>
        <v/>
      </c>
      <c r="H21" s="139" t="str">
        <f aca="false">_xlfn.IFNA(VLOOKUP(G21,PlanComptable!$B$2:$C$713,2,0),"" )</f>
        <v/>
      </c>
      <c r="AMJ21" s="1"/>
    </row>
    <row r="22" s="139" customFormat="true" ht="12.75" hidden="false" customHeight="true" outlineLevel="0" collapsed="false">
      <c r="B22" s="139" t="str">
        <f aca="false">_xlfn.IFNA(VLOOKUP(A22,Journaux!$A$2:$B$16,2,0),"" )</f>
        <v/>
      </c>
      <c r="C22" s="140"/>
      <c r="F22" s="139" t="str">
        <f aca="false">_xlfn.IFNA(VLOOKUP(E22,PlanComptable!$B$2:$C$713,2,0),"" )</f>
        <v/>
      </c>
      <c r="H22" s="139" t="str">
        <f aca="false">_xlfn.IFNA(VLOOKUP(G22,PlanComptable!$B$2:$C$713,2,0),"" )</f>
        <v/>
      </c>
      <c r="AMJ22" s="1"/>
    </row>
    <row r="23" s="139" customFormat="true" ht="12.75" hidden="false" customHeight="true" outlineLevel="0" collapsed="false">
      <c r="B23" s="139" t="str">
        <f aca="false">_xlfn.IFNA(VLOOKUP(A23,Journaux!$A$2:$B$16,2,0),"" )</f>
        <v/>
      </c>
      <c r="C23" s="140"/>
      <c r="F23" s="139" t="str">
        <f aca="false">_xlfn.IFNA(VLOOKUP(E23,PlanComptable!$B$2:$C$713,2,0),"" )</f>
        <v/>
      </c>
      <c r="H23" s="139" t="str">
        <f aca="false">_xlfn.IFNA(VLOOKUP(G23,PlanComptable!$B$2:$C$713,2,0),"" )</f>
        <v/>
      </c>
      <c r="AMJ23" s="1"/>
    </row>
    <row r="24" s="139" customFormat="true" ht="12.75" hidden="false" customHeight="true" outlineLevel="0" collapsed="false">
      <c r="B24" s="139" t="str">
        <f aca="false">_xlfn.IFNA(VLOOKUP(A24,Journaux!$A$2:$B$16,2,0),"" )</f>
        <v/>
      </c>
      <c r="C24" s="140"/>
      <c r="F24" s="139" t="str">
        <f aca="false">_xlfn.IFNA(VLOOKUP(E24,PlanComptable!$B$2:$C$713,2,0),"" )</f>
        <v/>
      </c>
      <c r="H24" s="139" t="str">
        <f aca="false">_xlfn.IFNA(VLOOKUP(G24,PlanComptable!$B$2:$C$713,2,0),"" )</f>
        <v/>
      </c>
      <c r="AMJ24" s="1"/>
    </row>
    <row r="25" s="139" customFormat="true" ht="12.75" hidden="false" customHeight="true" outlineLevel="0" collapsed="false">
      <c r="B25" s="139" t="str">
        <f aca="false">_xlfn.IFNA(VLOOKUP(A25,Journaux!$A$2:$B$16,2,0),"" )</f>
        <v/>
      </c>
      <c r="C25" s="140"/>
      <c r="F25" s="139" t="str">
        <f aca="false">_xlfn.IFNA(VLOOKUP(E25,PlanComptable!$B$2:$C$713,2,0),"" )</f>
        <v/>
      </c>
      <c r="H25" s="139" t="str">
        <f aca="false">_xlfn.IFNA(VLOOKUP(G25,PlanComptable!$B$2:$C$713,2,0),"" )</f>
        <v/>
      </c>
      <c r="AMJ25" s="1"/>
    </row>
    <row r="26" s="139" customFormat="true" ht="12.75" hidden="false" customHeight="true" outlineLevel="0" collapsed="false">
      <c r="B26" s="139" t="str">
        <f aca="false">_xlfn.IFNA(VLOOKUP(A26,Journaux!$A$2:$B$16,2,0),"" )</f>
        <v/>
      </c>
      <c r="C26" s="140"/>
      <c r="F26" s="139" t="str">
        <f aca="false">_xlfn.IFNA(VLOOKUP(E26,PlanComptable!$B$2:$C$713,2,0),"" )</f>
        <v/>
      </c>
      <c r="H26" s="139" t="str">
        <f aca="false">_xlfn.IFNA(VLOOKUP(G26,PlanComptable!$B$2:$C$713,2,0),"" )</f>
        <v/>
      </c>
      <c r="AMJ26" s="1"/>
    </row>
    <row r="27" s="139" customFormat="true" ht="12.75" hidden="false" customHeight="true" outlineLevel="0" collapsed="false">
      <c r="B27" s="139" t="str">
        <f aca="false">_xlfn.IFNA(VLOOKUP(A27,Journaux!$A$2:$B$16,2,0),"" )</f>
        <v/>
      </c>
      <c r="C27" s="140"/>
      <c r="F27" s="139" t="str">
        <f aca="false">_xlfn.IFNA(VLOOKUP(E27,PlanComptable!$B$2:$C$713,2,0),"" )</f>
        <v/>
      </c>
      <c r="H27" s="139" t="str">
        <f aca="false">_xlfn.IFNA(VLOOKUP(G27,PlanComptable!$B$2:$C$713,2,0),"" )</f>
        <v/>
      </c>
      <c r="AMJ27" s="1"/>
    </row>
    <row r="28" s="139" customFormat="true" ht="12.75" hidden="false" customHeight="true" outlineLevel="0" collapsed="false">
      <c r="B28" s="139" t="str">
        <f aca="false">_xlfn.IFNA(VLOOKUP(A28,Journaux!$A$2:$B$16,2,0),"" )</f>
        <v/>
      </c>
      <c r="C28" s="140"/>
      <c r="F28" s="139" t="str">
        <f aca="false">_xlfn.IFNA(VLOOKUP(E28,PlanComptable!$B$2:$C$713,2,0),"" )</f>
        <v/>
      </c>
      <c r="H28" s="139" t="str">
        <f aca="false">_xlfn.IFNA(VLOOKUP(G28,PlanComptable!$B$2:$C$713,2,0),"" )</f>
        <v/>
      </c>
      <c r="AMJ28" s="1"/>
    </row>
    <row r="29" s="139" customFormat="true" ht="12.75" hidden="false" customHeight="true" outlineLevel="0" collapsed="false">
      <c r="B29" s="139" t="str">
        <f aca="false">_xlfn.IFNA(VLOOKUP(A29,Journaux!$A$2:$B$16,2,0),"" )</f>
        <v/>
      </c>
      <c r="C29" s="140"/>
      <c r="F29" s="139" t="str">
        <f aca="false">_xlfn.IFNA(VLOOKUP(E29,PlanComptable!$B$2:$C$713,2,0),"" )</f>
        <v/>
      </c>
      <c r="H29" s="139" t="str">
        <f aca="false">_xlfn.IFNA(VLOOKUP(G29,PlanComptable!$B$2:$C$713,2,0),"" )</f>
        <v/>
      </c>
      <c r="AMJ29" s="1"/>
    </row>
    <row r="30" s="139" customFormat="true" ht="12.75" hidden="false" customHeight="true" outlineLevel="0" collapsed="false">
      <c r="B30" s="139" t="str">
        <f aca="false">_xlfn.IFNA(VLOOKUP(A30,Journaux!$A$2:$B$16,2,0),"" )</f>
        <v/>
      </c>
      <c r="C30" s="140"/>
      <c r="F30" s="139" t="str">
        <f aca="false">_xlfn.IFNA(VLOOKUP(E30,PlanComptable!$B$2:$C$713,2,0),"" )</f>
        <v/>
      </c>
      <c r="H30" s="139" t="str">
        <f aca="false">_xlfn.IFNA(VLOOKUP(G30,PlanComptable!$B$2:$C$713,2,0),"" )</f>
        <v/>
      </c>
      <c r="AMJ30" s="1"/>
    </row>
    <row r="31" s="139" customFormat="true" ht="12.75" hidden="false" customHeight="true" outlineLevel="0" collapsed="false">
      <c r="B31" s="139" t="str">
        <f aca="false">_xlfn.IFNA(VLOOKUP(A31,Journaux!$A$2:$B$16,2,0),"" )</f>
        <v/>
      </c>
      <c r="C31" s="140"/>
      <c r="F31" s="139" t="str">
        <f aca="false">_xlfn.IFNA(VLOOKUP(E31,PlanComptable!$B$2:$C$713,2,0),"" )</f>
        <v/>
      </c>
      <c r="H31" s="139" t="str">
        <f aca="false">_xlfn.IFNA(VLOOKUP(G31,PlanComptable!$B$2:$C$713,2,0),"" )</f>
        <v/>
      </c>
      <c r="AMJ31" s="1"/>
    </row>
    <row r="32" s="139" customFormat="true" ht="12.75" hidden="false" customHeight="true" outlineLevel="0" collapsed="false">
      <c r="B32" s="139" t="str">
        <f aca="false">_xlfn.IFNA(VLOOKUP(A32,Journaux!$A$2:$B$16,2,0),"" )</f>
        <v/>
      </c>
      <c r="C32" s="140"/>
      <c r="F32" s="139" t="str">
        <f aca="false">_xlfn.IFNA(VLOOKUP(E32,PlanComptable!$B$2:$C$713,2,0),"" )</f>
        <v/>
      </c>
      <c r="H32" s="139" t="str">
        <f aca="false">_xlfn.IFNA(VLOOKUP(G32,PlanComptable!$B$2:$C$713,2,0),"" )</f>
        <v/>
      </c>
      <c r="AMJ32" s="1"/>
    </row>
    <row r="33" s="139" customFormat="true" ht="12.75" hidden="false" customHeight="true" outlineLevel="0" collapsed="false">
      <c r="B33" s="139" t="str">
        <f aca="false">_xlfn.IFNA(VLOOKUP(A33,Journaux!$A$2:$B$16,2,0),"" )</f>
        <v/>
      </c>
      <c r="C33" s="140"/>
      <c r="F33" s="139" t="str">
        <f aca="false">_xlfn.IFNA(VLOOKUP(E33,PlanComptable!$B$2:$C$713,2,0),"" )</f>
        <v/>
      </c>
      <c r="H33" s="139" t="str">
        <f aca="false">_xlfn.IFNA(VLOOKUP(G33,PlanComptable!$B$2:$C$713,2,0),"" )</f>
        <v/>
      </c>
      <c r="AMJ33" s="1"/>
    </row>
    <row r="34" s="139" customFormat="true" ht="12.75" hidden="false" customHeight="true" outlineLevel="0" collapsed="false">
      <c r="B34" s="139" t="str">
        <f aca="false">_xlfn.IFNA(VLOOKUP(A34,Journaux!$A$2:$B$16,2,0),"" )</f>
        <v/>
      </c>
      <c r="C34" s="140"/>
      <c r="F34" s="139" t="str">
        <f aca="false">_xlfn.IFNA(VLOOKUP(E34,PlanComptable!$B$2:$C$713,2,0),"" )</f>
        <v/>
      </c>
      <c r="H34" s="139" t="str">
        <f aca="false">_xlfn.IFNA(VLOOKUP(G34,PlanComptable!$B$2:$C$713,2,0),"" )</f>
        <v/>
      </c>
      <c r="AMJ34" s="1"/>
    </row>
    <row r="35" s="139" customFormat="true" ht="12.75" hidden="false" customHeight="true" outlineLevel="0" collapsed="false">
      <c r="B35" s="139" t="str">
        <f aca="false">_xlfn.IFNA(VLOOKUP(A35,Journaux!$A$2:$B$16,2,0),"" )</f>
        <v/>
      </c>
      <c r="C35" s="140"/>
      <c r="F35" s="139" t="str">
        <f aca="false">_xlfn.IFNA(VLOOKUP(E35,PlanComptable!$B$2:$C$713,2,0),"" )</f>
        <v/>
      </c>
      <c r="H35" s="139" t="str">
        <f aca="false">_xlfn.IFNA(VLOOKUP(G35,PlanComptable!$B$2:$C$713,2,0),"" )</f>
        <v/>
      </c>
      <c r="AMJ35" s="1"/>
    </row>
    <row r="36" s="139" customFormat="true" ht="12.75" hidden="false" customHeight="true" outlineLevel="0" collapsed="false">
      <c r="B36" s="139" t="str">
        <f aca="false">_xlfn.IFNA(VLOOKUP(A36,Journaux!$A$2:$B$16,2,0),"" )</f>
        <v/>
      </c>
      <c r="C36" s="140"/>
      <c r="F36" s="139" t="str">
        <f aca="false">_xlfn.IFNA(VLOOKUP(E36,PlanComptable!$B$2:$C$713,2,0),"" )</f>
        <v/>
      </c>
      <c r="H36" s="139" t="str">
        <f aca="false">_xlfn.IFNA(VLOOKUP(G36,PlanComptable!$B$2:$C$713,2,0),"" )</f>
        <v/>
      </c>
      <c r="AMJ36" s="1"/>
    </row>
    <row r="37" s="139" customFormat="true" ht="12.75" hidden="false" customHeight="true" outlineLevel="0" collapsed="false">
      <c r="B37" s="139" t="str">
        <f aca="false">_xlfn.IFNA(VLOOKUP(A37,Journaux!$A$2:$B$16,2,0),"" )</f>
        <v/>
      </c>
      <c r="C37" s="140"/>
      <c r="F37" s="139" t="str">
        <f aca="false">_xlfn.IFNA(VLOOKUP(E37,PlanComptable!$B$2:$C$713,2,0),"" )</f>
        <v/>
      </c>
      <c r="H37" s="139" t="str">
        <f aca="false">_xlfn.IFNA(VLOOKUP(G37,PlanComptable!$B$2:$C$713,2,0),"" )</f>
        <v/>
      </c>
      <c r="AMJ37" s="1"/>
    </row>
    <row r="38" s="139" customFormat="true" ht="12.75" hidden="false" customHeight="true" outlineLevel="0" collapsed="false">
      <c r="B38" s="139" t="str">
        <f aca="false">_xlfn.IFNA(VLOOKUP(A38,Journaux!$A$2:$B$16,2,0),"" )</f>
        <v/>
      </c>
      <c r="C38" s="140"/>
      <c r="F38" s="139" t="str">
        <f aca="false">_xlfn.IFNA(VLOOKUP(E38,PlanComptable!$B$2:$C$713,2,0),"" )</f>
        <v/>
      </c>
      <c r="H38" s="139" t="str">
        <f aca="false">_xlfn.IFNA(VLOOKUP(G38,PlanComptable!$B$2:$C$713,2,0),"" )</f>
        <v/>
      </c>
      <c r="AMJ38" s="1"/>
    </row>
    <row r="39" s="139" customFormat="true" ht="12.75" hidden="false" customHeight="true" outlineLevel="0" collapsed="false">
      <c r="B39" s="139" t="str">
        <f aca="false">_xlfn.IFNA(VLOOKUP(A39,Journaux!$A$2:$B$16,2,0),"" )</f>
        <v/>
      </c>
      <c r="C39" s="140"/>
      <c r="F39" s="139" t="str">
        <f aca="false">_xlfn.IFNA(VLOOKUP(E39,PlanComptable!$B$2:$C$713,2,0),"" )</f>
        <v/>
      </c>
      <c r="H39" s="139" t="str">
        <f aca="false">_xlfn.IFNA(VLOOKUP(G39,PlanComptable!$B$2:$C$713,2,0),"" )</f>
        <v/>
      </c>
      <c r="AMJ39" s="1"/>
    </row>
    <row r="40" s="139" customFormat="true" ht="12.75" hidden="false" customHeight="true" outlineLevel="0" collapsed="false">
      <c r="B40" s="139" t="str">
        <f aca="false">_xlfn.IFNA(VLOOKUP(A40,Journaux!$A$2:$B$16,2,0),"" )</f>
        <v/>
      </c>
      <c r="C40" s="140"/>
      <c r="F40" s="139" t="str">
        <f aca="false">_xlfn.IFNA(VLOOKUP(E40,PlanComptable!$B$2:$C$713,2,0),"" )</f>
        <v/>
      </c>
      <c r="H40" s="139" t="str">
        <f aca="false">_xlfn.IFNA(VLOOKUP(G40,PlanComptable!$B$2:$C$713,2,0),"" )</f>
        <v/>
      </c>
      <c r="AMJ40" s="1"/>
    </row>
    <row r="41" s="139" customFormat="true" ht="12.75" hidden="false" customHeight="true" outlineLevel="0" collapsed="false">
      <c r="B41" s="139" t="str">
        <f aca="false">_xlfn.IFNA(VLOOKUP(A41,Journaux!$A$2:$B$16,2,0),"" )</f>
        <v/>
      </c>
      <c r="C41" s="140"/>
      <c r="F41" s="139" t="str">
        <f aca="false">_xlfn.IFNA(VLOOKUP(E41,PlanComptable!$B$2:$C$713,2,0),"" )</f>
        <v/>
      </c>
      <c r="H41" s="139" t="str">
        <f aca="false">_xlfn.IFNA(VLOOKUP(G41,PlanComptable!$B$2:$C$713,2,0),"" )</f>
        <v/>
      </c>
      <c r="AMJ41" s="1"/>
    </row>
    <row r="42" s="139" customFormat="true" ht="12.75" hidden="false" customHeight="true" outlineLevel="0" collapsed="false">
      <c r="B42" s="139" t="str">
        <f aca="false">_xlfn.IFNA(VLOOKUP(A42,Journaux!$A$2:$B$16,2,0),"" )</f>
        <v/>
      </c>
      <c r="C42" s="140"/>
      <c r="F42" s="139" t="str">
        <f aca="false">_xlfn.IFNA(VLOOKUP(E42,PlanComptable!$B$2:$C$713,2,0),"" )</f>
        <v/>
      </c>
      <c r="H42" s="139" t="str">
        <f aca="false">_xlfn.IFNA(VLOOKUP(G42,PlanComptable!$B$2:$C$713,2,0),"" )</f>
        <v/>
      </c>
      <c r="AMJ42" s="1"/>
    </row>
    <row r="43" s="139" customFormat="true" ht="12.75" hidden="false" customHeight="true" outlineLevel="0" collapsed="false">
      <c r="B43" s="139" t="str">
        <f aca="false">_xlfn.IFNA(VLOOKUP(A43,Journaux!$A$2:$B$16,2,0),"" )</f>
        <v/>
      </c>
      <c r="C43" s="140"/>
      <c r="F43" s="139" t="str">
        <f aca="false">_xlfn.IFNA(VLOOKUP(E43,PlanComptable!$B$2:$C$713,2,0),"" )</f>
        <v/>
      </c>
      <c r="H43" s="139" t="str">
        <f aca="false">_xlfn.IFNA(VLOOKUP(G43,PlanComptable!$B$2:$C$713,2,0),"" )</f>
        <v/>
      </c>
      <c r="AMJ43" s="1"/>
    </row>
    <row r="44" s="139" customFormat="true" ht="12.75" hidden="false" customHeight="true" outlineLevel="0" collapsed="false">
      <c r="B44" s="139" t="str">
        <f aca="false">_xlfn.IFNA(VLOOKUP(A44,Journaux!$A$2:$B$16,2,0),"" )</f>
        <v/>
      </c>
      <c r="C44" s="140"/>
      <c r="F44" s="139" t="str">
        <f aca="false">_xlfn.IFNA(VLOOKUP(E44,PlanComptable!$B$2:$C$713,2,0),"" )</f>
        <v/>
      </c>
      <c r="H44" s="139" t="str">
        <f aca="false">_xlfn.IFNA(VLOOKUP(G44,PlanComptable!$B$2:$C$713,2,0),"" )</f>
        <v/>
      </c>
      <c r="AMJ44" s="1"/>
    </row>
    <row r="45" s="139" customFormat="true" ht="12.75" hidden="false" customHeight="true" outlineLevel="0" collapsed="false">
      <c r="B45" s="139" t="str">
        <f aca="false">_xlfn.IFNA(VLOOKUP(A45,Journaux!$A$2:$B$16,2,0),"" )</f>
        <v/>
      </c>
      <c r="C45" s="140"/>
      <c r="F45" s="139" t="str">
        <f aca="false">_xlfn.IFNA(VLOOKUP(E45,PlanComptable!$B$2:$C$713,2,0),"" )</f>
        <v/>
      </c>
      <c r="H45" s="139" t="str">
        <f aca="false">_xlfn.IFNA(VLOOKUP(G45,PlanComptable!$B$2:$C$713,2,0),"" )</f>
        <v/>
      </c>
      <c r="AMJ45" s="1"/>
    </row>
    <row r="46" s="139" customFormat="true" ht="12.75" hidden="false" customHeight="true" outlineLevel="0" collapsed="false">
      <c r="B46" s="139" t="str">
        <f aca="false">_xlfn.IFNA(VLOOKUP(A46,Journaux!$A$2:$B$16,2,0),"" )</f>
        <v/>
      </c>
      <c r="C46" s="140"/>
      <c r="F46" s="139" t="str">
        <f aca="false">_xlfn.IFNA(VLOOKUP(E46,PlanComptable!$B$2:$C$713,2,0),"" )</f>
        <v/>
      </c>
      <c r="H46" s="139" t="str">
        <f aca="false">_xlfn.IFNA(VLOOKUP(G46,PlanComptable!$B$2:$C$713,2,0),"" )</f>
        <v/>
      </c>
      <c r="AMJ46" s="1"/>
    </row>
    <row r="47" customFormat="false" ht="12.75" hidden="false" customHeight="true" outlineLevel="0" collapsed="false">
      <c r="B47" s="2" t="str">
        <f aca="false">_xlfn.IFNA(VLOOKUP(A47,Journaux!$A$2:$B$16,2,0),"" )</f>
        <v/>
      </c>
      <c r="F47" s="2" t="str">
        <f aca="false">_xlfn.IFNA(VLOOKUP(E47,PlanComptable!$B$2:$C$713,2,0),"" )</f>
        <v/>
      </c>
      <c r="H47" s="2" t="str">
        <f aca="false">_xlfn.IFNA(VLOOKUP(G47,PlanComptable!$B$2:$C$713,2,0),"" )</f>
        <v/>
      </c>
    </row>
    <row r="48" customFormat="false" ht="12.75" hidden="false" customHeight="true" outlineLevel="0" collapsed="false">
      <c r="B48" s="2" t="str">
        <f aca="false">_xlfn.IFNA(VLOOKUP(A48,Journaux!$A$2:$B$16,2,0),"" )</f>
        <v/>
      </c>
      <c r="F48" s="2" t="str">
        <f aca="false">_xlfn.IFNA(VLOOKUP(E48,PlanComptable!$B$2:$C$713,2,0),"" )</f>
        <v/>
      </c>
      <c r="H48" s="2" t="str">
        <f aca="false">_xlfn.IFNA(VLOOKUP(G48,PlanComptable!$B$2:$C$713,2,0),"" )</f>
        <v/>
      </c>
    </row>
    <row r="49" customFormat="false" ht="12.75" hidden="false" customHeight="true" outlineLevel="0" collapsed="false">
      <c r="B49" s="2" t="str">
        <f aca="false">_xlfn.IFNA(VLOOKUP(A49,Journaux!$A$2:$B$16,2,0),"" )</f>
        <v/>
      </c>
      <c r="F49" s="2" t="str">
        <f aca="false">_xlfn.IFNA(VLOOKUP(E49,PlanComptable!$B$2:$C$713,2,0),"" )</f>
        <v/>
      </c>
      <c r="H49" s="2" t="str">
        <f aca="false">_xlfn.IFNA(VLOOKUP(G49,PlanComptable!$B$2:$C$713,2,0),"" )</f>
        <v/>
      </c>
    </row>
    <row r="50" customFormat="false" ht="12.75" hidden="false" customHeight="true" outlineLevel="0" collapsed="false">
      <c r="B50" s="2" t="str">
        <f aca="false">_xlfn.IFNA(VLOOKUP(A50,Journaux!$A$2:$B$16,2,0),"" )</f>
        <v/>
      </c>
      <c r="F50" s="2" t="str">
        <f aca="false">_xlfn.IFNA(VLOOKUP(E50,PlanComptable!$B$2:$C$713,2,0),"" )</f>
        <v/>
      </c>
      <c r="H50" s="2" t="str">
        <f aca="false">_xlfn.IFNA(VLOOKUP(G50,PlanComptable!$B$2:$C$713,2,0),"" )</f>
        <v/>
      </c>
    </row>
    <row r="51" customFormat="false" ht="12.75" hidden="false" customHeight="true" outlineLevel="0" collapsed="false">
      <c r="B51" s="2" t="str">
        <f aca="false">_xlfn.IFNA(VLOOKUP(A51,Journaux!$A$2:$B$16,2,0),"" )</f>
        <v/>
      </c>
      <c r="F51" s="2" t="str">
        <f aca="false">_xlfn.IFNA(VLOOKUP(E51,PlanComptable!$B$2:$C$713,2,0),"" )</f>
        <v/>
      </c>
      <c r="H51" s="2" t="str">
        <f aca="false">_xlfn.IFNA(VLOOKUP(G51,PlanComptable!$B$2:$C$713,2,0),"" )</f>
        <v/>
      </c>
    </row>
    <row r="52" customFormat="false" ht="12.75" hidden="false" customHeight="true" outlineLevel="0" collapsed="false">
      <c r="B52" s="2" t="str">
        <f aca="false">_xlfn.IFNA(VLOOKUP(A52,Journaux!$A$2:$B$16,2,0),"" )</f>
        <v/>
      </c>
      <c r="F52" s="2" t="str">
        <f aca="false">_xlfn.IFNA(VLOOKUP(E52,PlanComptable!$B$2:$C$713,2,0),"" )</f>
        <v/>
      </c>
      <c r="H52" s="2" t="str">
        <f aca="false">_xlfn.IFNA(VLOOKUP(G52,PlanComptable!$B$2:$C$713,2,0),"" )</f>
        <v/>
      </c>
    </row>
    <row r="53" customFormat="false" ht="12.75" hidden="false" customHeight="true" outlineLevel="0" collapsed="false">
      <c r="B53" s="2" t="str">
        <f aca="false">_xlfn.IFNA(VLOOKUP(A53,Journaux!$A$2:$B$16,2,0),"" )</f>
        <v/>
      </c>
      <c r="F53" s="2" t="str">
        <f aca="false">_xlfn.IFNA(VLOOKUP(E53,PlanComptable!$B$2:$C$713,2,0),"" )</f>
        <v/>
      </c>
      <c r="H53" s="2" t="str">
        <f aca="false">_xlfn.IFNA(VLOOKUP(G53,PlanComptable!$B$2:$C$713,2,0),"" )</f>
        <v/>
      </c>
    </row>
    <row r="54" customFormat="false" ht="12.75" hidden="false" customHeight="true" outlineLevel="0" collapsed="false">
      <c r="B54" s="2" t="str">
        <f aca="false">_xlfn.IFNA(VLOOKUP(A54,Journaux!$A$2:$B$16,2,0),"" )</f>
        <v/>
      </c>
      <c r="F54" s="2" t="str">
        <f aca="false">_xlfn.IFNA(VLOOKUP(E54,PlanComptable!$B$2:$C$713,2,0),"" )</f>
        <v/>
      </c>
      <c r="H54" s="2" t="str">
        <f aca="false">_xlfn.IFNA(VLOOKUP(G54,PlanComptable!$B$2:$C$713,2,0),"" )</f>
        <v/>
      </c>
    </row>
    <row r="55" customFormat="false" ht="12.75" hidden="false" customHeight="true" outlineLevel="0" collapsed="false">
      <c r="B55" s="2" t="str">
        <f aca="false">_xlfn.IFNA(VLOOKUP(A55,Journaux!$A$2:$B$16,2,0),"" )</f>
        <v/>
      </c>
      <c r="F55" s="2" t="str">
        <f aca="false">_xlfn.IFNA(VLOOKUP(E55,PlanComptable!$B$2:$C$713,2,0),"" )</f>
        <v/>
      </c>
      <c r="H55" s="2" t="str">
        <f aca="false">_xlfn.IFNA(VLOOKUP(G55,PlanComptable!$B$2:$C$713,2,0),"" )</f>
        <v/>
      </c>
    </row>
    <row r="56" customFormat="false" ht="12.75" hidden="false" customHeight="true" outlineLevel="0" collapsed="false">
      <c r="B56" s="2" t="str">
        <f aca="false">_xlfn.IFNA(VLOOKUP(A56,Journaux!$A$2:$B$16,2,0),"" )</f>
        <v/>
      </c>
      <c r="F56" s="2" t="str">
        <f aca="false">_xlfn.IFNA(VLOOKUP(E56,PlanComptable!$B$2:$C$713,2,0),"" )</f>
        <v/>
      </c>
      <c r="H56" s="2" t="str">
        <f aca="false">_xlfn.IFNA(VLOOKUP(G56,PlanComptable!$B$2:$C$713,2,0),"" )</f>
        <v/>
      </c>
    </row>
    <row r="57" customFormat="false" ht="12.75" hidden="false" customHeight="true" outlineLevel="0" collapsed="false">
      <c r="B57" s="2" t="str">
        <f aca="false">_xlfn.IFNA(VLOOKUP(A57,Journaux!$A$2:$B$16,2,0),"" )</f>
        <v/>
      </c>
      <c r="F57" s="2" t="str">
        <f aca="false">_xlfn.IFNA(VLOOKUP(E57,PlanComptable!$B$2:$C$713,2,0),"" )</f>
        <v/>
      </c>
      <c r="H57" s="2" t="str">
        <f aca="false">_xlfn.IFNA(VLOOKUP(G57,PlanComptable!$B$2:$C$713,2,0),"" )</f>
        <v/>
      </c>
    </row>
    <row r="58" customFormat="false" ht="12.75" hidden="false" customHeight="true" outlineLevel="0" collapsed="false">
      <c r="B58" s="2" t="str">
        <f aca="false">_xlfn.IFNA(VLOOKUP(A58,Journaux!$A$2:$B$16,2,0),"" )</f>
        <v/>
      </c>
      <c r="F58" s="2" t="str">
        <f aca="false">_xlfn.IFNA(VLOOKUP(E58,PlanComptable!$B$2:$C$713,2,0),"" )</f>
        <v/>
      </c>
      <c r="H58" s="2" t="str">
        <f aca="false">_xlfn.IFNA(VLOOKUP(G58,PlanComptable!$B$2:$C$713,2,0),"" )</f>
        <v/>
      </c>
    </row>
    <row r="59" customFormat="false" ht="12.75" hidden="false" customHeight="true" outlineLevel="0" collapsed="false">
      <c r="B59" s="2" t="str">
        <f aca="false">_xlfn.IFNA(VLOOKUP(A59,Journaux!$A$2:$B$16,2,0),"" )</f>
        <v/>
      </c>
      <c r="F59" s="2" t="str">
        <f aca="false">_xlfn.IFNA(VLOOKUP(E59,PlanComptable!$B$2:$C$713,2,0),"" )</f>
        <v/>
      </c>
      <c r="H59" s="2" t="str">
        <f aca="false">_xlfn.IFNA(VLOOKUP(G59,PlanComptable!$B$2:$C$713,2,0),"" )</f>
        <v/>
      </c>
    </row>
    <row r="60" customFormat="false" ht="12.75" hidden="false" customHeight="true" outlineLevel="0" collapsed="false">
      <c r="B60" s="2" t="str">
        <f aca="false">_xlfn.IFNA(VLOOKUP(A60,Journaux!$A$2:$B$16,2,0),"" )</f>
        <v/>
      </c>
      <c r="F60" s="2" t="str">
        <f aca="false">_xlfn.IFNA(VLOOKUP(E60,PlanComptable!$B$2:$C$713,2,0),"" )</f>
        <v/>
      </c>
      <c r="H60" s="2" t="str">
        <f aca="false">_xlfn.IFNA(VLOOKUP(G60,PlanComptable!$B$2:$C$713,2,0),"" )</f>
        <v/>
      </c>
    </row>
    <row r="61" customFormat="false" ht="12.75" hidden="false" customHeight="true" outlineLevel="0" collapsed="false">
      <c r="B61" s="2" t="str">
        <f aca="false">_xlfn.IFNA(VLOOKUP(A61,Journaux!$A$2:$B$16,2,0),"" )</f>
        <v/>
      </c>
      <c r="F61" s="2" t="str">
        <f aca="false">_xlfn.IFNA(VLOOKUP(E61,PlanComptable!$B$2:$C$713,2,0),"" )</f>
        <v/>
      </c>
      <c r="H61" s="2" t="str">
        <f aca="false">_xlfn.IFNA(VLOOKUP(G61,PlanComptable!$B$2:$C$713,2,0),"" )</f>
        <v/>
      </c>
    </row>
    <row r="62" customFormat="false" ht="12.75" hidden="false" customHeight="true" outlineLevel="0" collapsed="false">
      <c r="B62" s="2" t="str">
        <f aca="false">_xlfn.IFNA(VLOOKUP(A62,Journaux!$A$2:$B$16,2,0),"" )</f>
        <v/>
      </c>
      <c r="F62" s="2" t="str">
        <f aca="false">_xlfn.IFNA(VLOOKUP(E62,PlanComptable!$B$2:$C$713,2,0),"" )</f>
        <v/>
      </c>
      <c r="H62" s="2" t="str">
        <f aca="false">_xlfn.IFNA(VLOOKUP(G62,PlanComptable!$B$2:$C$713,2,0),"" )</f>
        <v/>
      </c>
    </row>
    <row r="63" customFormat="false" ht="12.75" hidden="false" customHeight="true" outlineLevel="0" collapsed="false">
      <c r="B63" s="2" t="str">
        <f aca="false">_xlfn.IFNA(VLOOKUP(A63,Journaux!$A$2:$B$16,2,0),"" )</f>
        <v/>
      </c>
      <c r="F63" s="2" t="str">
        <f aca="false">_xlfn.IFNA(VLOOKUP(E63,PlanComptable!$B$2:$C$713,2,0),"" )</f>
        <v/>
      </c>
      <c r="H63" s="2" t="str">
        <f aca="false">_xlfn.IFNA(VLOOKUP(G63,PlanComptable!$B$2:$C$713,2,0),"" )</f>
        <v/>
      </c>
    </row>
    <row r="64" customFormat="false" ht="12.75" hidden="false" customHeight="true" outlineLevel="0" collapsed="false">
      <c r="B64" s="2" t="str">
        <f aca="false">_xlfn.IFNA(VLOOKUP(A64,Journaux!$A$2:$B$16,2,0),"" )</f>
        <v/>
      </c>
      <c r="F64" s="2" t="str">
        <f aca="false">_xlfn.IFNA(VLOOKUP(E64,PlanComptable!$B$2:$C$713,2,0),"" )</f>
        <v/>
      </c>
      <c r="H64" s="2" t="str">
        <f aca="false">_xlfn.IFNA(VLOOKUP(G64,PlanComptable!$B$2:$C$713,2,0),"" )</f>
        <v/>
      </c>
    </row>
    <row r="65" customFormat="false" ht="12.75" hidden="false" customHeight="true" outlineLevel="0" collapsed="false">
      <c r="B65" s="2" t="str">
        <f aca="false">_xlfn.IFNA(VLOOKUP(A65,Journaux!$A$2:$B$16,2,0),"" )</f>
        <v/>
      </c>
      <c r="F65" s="2" t="str">
        <f aca="false">_xlfn.IFNA(VLOOKUP(E65,PlanComptable!$B$2:$C$713,2,0),"" )</f>
        <v/>
      </c>
      <c r="H65" s="2" t="str">
        <f aca="false">_xlfn.IFNA(VLOOKUP(G65,PlanComptable!$B$2:$C$713,2,0),"" )</f>
        <v/>
      </c>
    </row>
    <row r="66" customFormat="false" ht="12.75" hidden="false" customHeight="true" outlineLevel="0" collapsed="false">
      <c r="B66" s="2" t="str">
        <f aca="false">_xlfn.IFNA(VLOOKUP(A66,Journaux!$A$2:$B$16,2,0),"" )</f>
        <v/>
      </c>
      <c r="F66" s="2" t="str">
        <f aca="false">_xlfn.IFNA(VLOOKUP(E66,PlanComptable!$B$2:$C$713,2,0),"" )</f>
        <v/>
      </c>
      <c r="H66" s="2" t="str">
        <f aca="false">_xlfn.IFNA(VLOOKUP(G66,PlanComptable!$B$2:$C$713,2,0),"" )</f>
        <v/>
      </c>
    </row>
    <row r="67" customFormat="false" ht="12.75" hidden="false" customHeight="true" outlineLevel="0" collapsed="false">
      <c r="B67" s="2" t="str">
        <f aca="false">_xlfn.IFNA(VLOOKUP(A67,Journaux!$A$2:$B$16,2,0),"" )</f>
        <v/>
      </c>
      <c r="F67" s="2" t="str">
        <f aca="false">_xlfn.IFNA(VLOOKUP(E67,PlanComptable!$B$2:$C$713,2,0),"" )</f>
        <v/>
      </c>
      <c r="H67" s="2" t="str">
        <f aca="false">_xlfn.IFNA(VLOOKUP(G67,PlanComptable!$B$2:$C$713,2,0),"" )</f>
        <v/>
      </c>
    </row>
    <row r="68" customFormat="false" ht="12.75" hidden="false" customHeight="true" outlineLevel="0" collapsed="false">
      <c r="B68" s="2" t="str">
        <f aca="false">_xlfn.IFNA(VLOOKUP(A68,Journaux!$A$2:$B$16,2,0),"" )</f>
        <v/>
      </c>
      <c r="F68" s="2" t="str">
        <f aca="false">_xlfn.IFNA(VLOOKUP(E68,PlanComptable!$B$2:$C$713,2,0),"" )</f>
        <v/>
      </c>
      <c r="H68" s="2" t="str">
        <f aca="false">_xlfn.IFNA(VLOOKUP(G68,PlanComptable!$B$2:$C$713,2,0),"" )</f>
        <v/>
      </c>
    </row>
    <row r="69" customFormat="false" ht="12.75" hidden="false" customHeight="true" outlineLevel="0" collapsed="false">
      <c r="B69" s="2" t="str">
        <f aca="false">_xlfn.IFNA(VLOOKUP(A69,Journaux!$A$2:$B$16,2,0),"" )</f>
        <v/>
      </c>
      <c r="F69" s="2" t="str">
        <f aca="false">_xlfn.IFNA(VLOOKUP(E69,PlanComptable!$B$2:$C$713,2,0),"" )</f>
        <v/>
      </c>
      <c r="H69" s="2" t="str">
        <f aca="false">_xlfn.IFNA(VLOOKUP(G69,PlanComptable!$B$2:$C$713,2,0),"" )</f>
        <v/>
      </c>
    </row>
    <row r="70" customFormat="false" ht="12.75" hidden="false" customHeight="true" outlineLevel="0" collapsed="false">
      <c r="B70" s="2" t="str">
        <f aca="false">_xlfn.IFNA(VLOOKUP(A70,Journaux!$A$2:$B$16,2,0),"" )</f>
        <v/>
      </c>
      <c r="F70" s="2" t="str">
        <f aca="false">_xlfn.IFNA(VLOOKUP(E70,PlanComptable!$B$2:$C$713,2,0),"" )</f>
        <v/>
      </c>
      <c r="H70" s="2" t="str">
        <f aca="false">_xlfn.IFNA(VLOOKUP(G70,PlanComptable!$B$2:$C$713,2,0),"" )</f>
        <v/>
      </c>
    </row>
    <row r="71" customFormat="false" ht="12.75" hidden="false" customHeight="true" outlineLevel="0" collapsed="false">
      <c r="B71" s="2" t="str">
        <f aca="false">_xlfn.IFNA(VLOOKUP(A71,Journaux!$A$2:$B$16,2,0),"" )</f>
        <v/>
      </c>
      <c r="F71" s="2" t="str">
        <f aca="false">_xlfn.IFNA(VLOOKUP(E71,PlanComptable!$B$2:$C$713,2,0),"" )</f>
        <v/>
      </c>
      <c r="H71" s="2" t="str">
        <f aca="false">_xlfn.IFNA(VLOOKUP(G71,PlanComptable!$B$2:$C$713,2,0),"" )</f>
        <v/>
      </c>
    </row>
    <row r="72" customFormat="false" ht="12.75" hidden="false" customHeight="true" outlineLevel="0" collapsed="false">
      <c r="B72" s="2" t="str">
        <f aca="false">_xlfn.IFNA(VLOOKUP(A72,Journaux!$A$2:$B$16,2,0),"" )</f>
        <v/>
      </c>
      <c r="F72" s="2" t="str">
        <f aca="false">_xlfn.IFNA(VLOOKUP(E72,PlanComptable!$B$2:$C$713,2,0),"" )</f>
        <v/>
      </c>
      <c r="H72" s="2" t="str">
        <f aca="false">_xlfn.IFNA(VLOOKUP(G72,PlanComptable!$B$2:$C$713,2,0),"" )</f>
        <v/>
      </c>
    </row>
    <row r="73" customFormat="false" ht="12.75" hidden="false" customHeight="true" outlineLevel="0" collapsed="false">
      <c r="B73" s="2" t="str">
        <f aca="false">_xlfn.IFNA(VLOOKUP(A73,Journaux!$A$2:$B$16,2,0),"" )</f>
        <v/>
      </c>
      <c r="F73" s="2" t="str">
        <f aca="false">_xlfn.IFNA(VLOOKUP(E73,PlanComptable!$B$2:$C$713,2,0),"" )</f>
        <v/>
      </c>
      <c r="H73" s="2" t="str">
        <f aca="false">_xlfn.IFNA(VLOOKUP(G73,PlanComptable!$B$2:$C$713,2,0),"" )</f>
        <v/>
      </c>
    </row>
    <row r="74" customFormat="false" ht="12.75" hidden="false" customHeight="true" outlineLevel="0" collapsed="false">
      <c r="B74" s="2" t="str">
        <f aca="false">_xlfn.IFNA(VLOOKUP(A74,Journaux!$A$2:$B$16,2,0),"" )</f>
        <v/>
      </c>
      <c r="F74" s="2" t="str">
        <f aca="false">_xlfn.IFNA(VLOOKUP(E74,PlanComptable!$B$2:$C$713,2,0),"" )</f>
        <v/>
      </c>
      <c r="H74" s="2" t="str">
        <f aca="false">_xlfn.IFNA(VLOOKUP(G74,PlanComptable!$B$2:$C$713,2,0),"" )</f>
        <v/>
      </c>
    </row>
    <row r="75" customFormat="false" ht="12.75" hidden="false" customHeight="true" outlineLevel="0" collapsed="false">
      <c r="B75" s="2" t="str">
        <f aca="false">_xlfn.IFNA(VLOOKUP(A75,Journaux!$A$2:$B$16,2,0),"" )</f>
        <v/>
      </c>
      <c r="F75" s="2" t="str">
        <f aca="false">_xlfn.IFNA(VLOOKUP(E75,PlanComptable!$B$2:$C$713,2,0),"" )</f>
        <v/>
      </c>
      <c r="H75" s="2" t="str">
        <f aca="false">_xlfn.IFNA(VLOOKUP(G75,PlanComptable!$B$2:$C$713,2,0),"" )</f>
        <v/>
      </c>
    </row>
    <row r="76" customFormat="false" ht="12.75" hidden="false" customHeight="true" outlineLevel="0" collapsed="false">
      <c r="B76" s="2" t="str">
        <f aca="false">_xlfn.IFNA(VLOOKUP(A76,Journaux!$A$2:$B$16,2,0),"" )</f>
        <v/>
      </c>
      <c r="F76" s="2" t="str">
        <f aca="false">_xlfn.IFNA(VLOOKUP(E76,PlanComptable!$B$2:$C$713,2,0),"" )</f>
        <v/>
      </c>
      <c r="H76" s="2" t="str">
        <f aca="false">_xlfn.IFNA(VLOOKUP(G76,PlanComptable!$B$2:$C$713,2,0),"" )</f>
        <v/>
      </c>
    </row>
    <row r="77" customFormat="false" ht="12.75" hidden="false" customHeight="true" outlineLevel="0" collapsed="false">
      <c r="B77" s="2" t="str">
        <f aca="false">_xlfn.IFNA(VLOOKUP(A77,Journaux!$A$2:$B$16,2,0),"" )</f>
        <v/>
      </c>
      <c r="F77" s="2" t="str">
        <f aca="false">_xlfn.IFNA(VLOOKUP(E77,PlanComptable!$B$2:$C$713,2,0),"" )</f>
        <v/>
      </c>
      <c r="H77" s="2" t="str">
        <f aca="false">_xlfn.IFNA(VLOOKUP(G77,PlanComptable!$B$2:$C$713,2,0),"" )</f>
        <v/>
      </c>
    </row>
    <row r="78" customFormat="false" ht="12.75" hidden="false" customHeight="true" outlineLevel="0" collapsed="false">
      <c r="B78" s="2" t="str">
        <f aca="false">_xlfn.IFNA(VLOOKUP(A78,Journaux!$A$2:$B$16,2,0),"" )</f>
        <v/>
      </c>
      <c r="F78" s="2" t="str">
        <f aca="false">_xlfn.IFNA(VLOOKUP(E78,PlanComptable!$B$2:$C$713,2,0),"" )</f>
        <v/>
      </c>
      <c r="H78" s="2" t="str">
        <f aca="false">_xlfn.IFNA(VLOOKUP(G78,PlanComptable!$B$2:$C$713,2,0),"" )</f>
        <v/>
      </c>
    </row>
    <row r="79" customFormat="false" ht="12.75" hidden="false" customHeight="true" outlineLevel="0" collapsed="false">
      <c r="B79" s="2" t="str">
        <f aca="false">_xlfn.IFNA(VLOOKUP(A79,Journaux!$A$2:$B$16,2,0),"" )</f>
        <v/>
      </c>
      <c r="F79" s="2" t="str">
        <f aca="false">_xlfn.IFNA(VLOOKUP(E79,PlanComptable!$B$2:$C$713,2,0),"" )</f>
        <v/>
      </c>
      <c r="H79" s="2" t="str">
        <f aca="false">_xlfn.IFNA(VLOOKUP(G79,PlanComptable!$B$2:$C$713,2,0),"" )</f>
        <v/>
      </c>
    </row>
    <row r="80" customFormat="false" ht="12.75" hidden="false" customHeight="true" outlineLevel="0" collapsed="false">
      <c r="B80" s="2" t="str">
        <f aca="false">_xlfn.IFNA(VLOOKUP(A80,Journaux!$A$2:$B$16,2,0),"" )</f>
        <v/>
      </c>
      <c r="F80" s="2" t="str">
        <f aca="false">_xlfn.IFNA(VLOOKUP(E80,PlanComptable!$B$2:$C$713,2,0),"" )</f>
        <v/>
      </c>
      <c r="H80" s="2" t="str">
        <f aca="false">_xlfn.IFNA(VLOOKUP(G80,PlanComptable!$B$2:$C$713,2,0),"" )</f>
        <v/>
      </c>
    </row>
    <row r="81" customFormat="false" ht="12.75" hidden="false" customHeight="true" outlineLevel="0" collapsed="false">
      <c r="B81" s="2" t="str">
        <f aca="false">_xlfn.IFNA(VLOOKUP(A81,Journaux!$A$2:$B$16,2,0),"" )</f>
        <v/>
      </c>
      <c r="F81" s="2" t="str">
        <f aca="false">_xlfn.IFNA(VLOOKUP(E81,PlanComptable!$B$2:$C$713,2,0),"" )</f>
        <v/>
      </c>
      <c r="H81" s="2" t="str">
        <f aca="false">_xlfn.IFNA(VLOOKUP(G81,PlanComptable!$B$2:$C$713,2,0),"" )</f>
        <v/>
      </c>
    </row>
    <row r="82" customFormat="false" ht="12.75" hidden="false" customHeight="true" outlineLevel="0" collapsed="false">
      <c r="B82" s="2" t="str">
        <f aca="false">_xlfn.IFNA(VLOOKUP(A82,Journaux!$A$2:$B$16,2,0),"" )</f>
        <v/>
      </c>
      <c r="F82" s="2" t="str">
        <f aca="false">_xlfn.IFNA(VLOOKUP(E82,PlanComptable!$B$2:$C$713,2,0),"" )</f>
        <v/>
      </c>
      <c r="H82" s="2" t="str">
        <f aca="false">_xlfn.IFNA(VLOOKUP(G82,PlanComptable!$B$2:$C$713,2,0),"" )</f>
        <v/>
      </c>
    </row>
    <row r="83" customFormat="false" ht="12.75" hidden="false" customHeight="true" outlineLevel="0" collapsed="false">
      <c r="B83" s="2" t="str">
        <f aca="false">_xlfn.IFNA(VLOOKUP(A83,Journaux!$A$2:$B$16,2,0),"" )</f>
        <v/>
      </c>
      <c r="F83" s="2" t="str">
        <f aca="false">_xlfn.IFNA(VLOOKUP(E83,PlanComptable!$B$2:$C$713,2,0),"" )</f>
        <v/>
      </c>
      <c r="H83" s="2" t="str">
        <f aca="false">_xlfn.IFNA(VLOOKUP(G83,PlanComptable!$B$2:$C$713,2,0),"" )</f>
        <v/>
      </c>
    </row>
    <row r="84" customFormat="false" ht="12.75" hidden="false" customHeight="true" outlineLevel="0" collapsed="false">
      <c r="B84" s="2" t="str">
        <f aca="false">_xlfn.IFNA(VLOOKUP(A84,Journaux!$A$2:$B$16,2,0),"" )</f>
        <v/>
      </c>
      <c r="F84" s="2" t="str">
        <f aca="false">_xlfn.IFNA(VLOOKUP(E84,PlanComptable!$B$2:$C$713,2,0),"" )</f>
        <v/>
      </c>
      <c r="H84" s="2" t="str">
        <f aca="false">_xlfn.IFNA(VLOOKUP(G84,PlanComptable!$B$2:$C$713,2,0),"" )</f>
        <v/>
      </c>
    </row>
    <row r="85" customFormat="false" ht="12.75" hidden="false" customHeight="true" outlineLevel="0" collapsed="false">
      <c r="B85" s="2" t="str">
        <f aca="false">_xlfn.IFNA(VLOOKUP(A85,Journaux!$A$2:$B$16,2,0),"" )</f>
        <v/>
      </c>
      <c r="F85" s="2" t="str">
        <f aca="false">_xlfn.IFNA(VLOOKUP(E85,PlanComptable!$B$2:$C$713,2,0),"" )</f>
        <v/>
      </c>
      <c r="H85" s="2" t="str">
        <f aca="false">_xlfn.IFNA(VLOOKUP(G85,PlanComptable!$B$2:$C$713,2,0),"" )</f>
        <v/>
      </c>
    </row>
    <row r="86" customFormat="false" ht="12.75" hidden="false" customHeight="true" outlineLevel="0" collapsed="false">
      <c r="B86" s="2" t="str">
        <f aca="false">_xlfn.IFNA(VLOOKUP(A86,Journaux!$A$2:$B$16,2,0),"" )</f>
        <v/>
      </c>
      <c r="F86" s="2" t="str">
        <f aca="false">_xlfn.IFNA(VLOOKUP(E86,PlanComptable!$B$2:$C$713,2,0),"" )</f>
        <v/>
      </c>
      <c r="H86" s="2" t="str">
        <f aca="false">_xlfn.IFNA(VLOOKUP(G86,PlanComptable!$B$2:$C$713,2,0),"" )</f>
        <v/>
      </c>
    </row>
    <row r="87" customFormat="false" ht="12.75" hidden="false" customHeight="true" outlineLevel="0" collapsed="false">
      <c r="B87" s="2" t="str">
        <f aca="false">_xlfn.IFNA(VLOOKUP(A87,Journaux!$A$2:$B$16,2,0),"" )</f>
        <v/>
      </c>
      <c r="F87" s="2" t="str">
        <f aca="false">_xlfn.IFNA(VLOOKUP(E87,PlanComptable!$B$2:$C$713,2,0),"" )</f>
        <v/>
      </c>
      <c r="H87" s="2" t="str">
        <f aca="false">_xlfn.IFNA(VLOOKUP(G87,PlanComptable!$B$2:$C$713,2,0),"" )</f>
        <v/>
      </c>
    </row>
    <row r="88" customFormat="false" ht="12.75" hidden="false" customHeight="true" outlineLevel="0" collapsed="false">
      <c r="B88" s="2" t="str">
        <f aca="false">_xlfn.IFNA(VLOOKUP(A88,Journaux!$A$2:$B$16,2,0),"" )</f>
        <v/>
      </c>
      <c r="F88" s="2" t="str">
        <f aca="false">_xlfn.IFNA(VLOOKUP(E88,PlanComptable!$B$2:$C$713,2,0),"" )</f>
        <v/>
      </c>
      <c r="H88" s="2" t="str">
        <f aca="false">_xlfn.IFNA(VLOOKUP(G88,PlanComptable!$B$2:$C$713,2,0),"" )</f>
        <v/>
      </c>
    </row>
    <row r="89" customFormat="false" ht="12.75" hidden="false" customHeight="true" outlineLevel="0" collapsed="false">
      <c r="B89" s="2" t="str">
        <f aca="false">_xlfn.IFNA(VLOOKUP(A89,Journaux!$A$2:$B$16,2,0),"" )</f>
        <v/>
      </c>
      <c r="F89" s="2" t="str">
        <f aca="false">_xlfn.IFNA(VLOOKUP(E89,PlanComptable!$B$2:$C$713,2,0),"" )</f>
        <v/>
      </c>
      <c r="H89" s="2" t="str">
        <f aca="false">_xlfn.IFNA(VLOOKUP(G89,PlanComptable!$B$2:$C$713,2,0),"" )</f>
        <v/>
      </c>
    </row>
    <row r="90" customFormat="false" ht="12.75" hidden="false" customHeight="true" outlineLevel="0" collapsed="false">
      <c r="B90" s="2" t="str">
        <f aca="false">_xlfn.IFNA(VLOOKUP(A90,Journaux!$A$2:$B$16,2,0),"" )</f>
        <v/>
      </c>
      <c r="F90" s="2" t="str">
        <f aca="false">_xlfn.IFNA(VLOOKUP(E90,PlanComptable!$B$2:$C$713,2,0),"" )</f>
        <v/>
      </c>
      <c r="H90" s="2" t="str">
        <f aca="false">_xlfn.IFNA(VLOOKUP(G90,PlanComptable!$B$2:$C$713,2,0),"" )</f>
        <v/>
      </c>
    </row>
    <row r="91" customFormat="false" ht="12.75" hidden="false" customHeight="true" outlineLevel="0" collapsed="false">
      <c r="B91" s="2" t="str">
        <f aca="false">_xlfn.IFNA(VLOOKUP(A91,Journaux!$A$2:$B$16,2,0),"" )</f>
        <v/>
      </c>
      <c r="F91" s="2" t="str">
        <f aca="false">_xlfn.IFNA(VLOOKUP(E91,PlanComptable!$B$2:$C$713,2,0),"" )</f>
        <v/>
      </c>
      <c r="H91" s="2" t="str">
        <f aca="false">_xlfn.IFNA(VLOOKUP(G91,PlanComptable!$B$2:$C$713,2,0),"" )</f>
        <v/>
      </c>
    </row>
    <row r="92" customFormat="false" ht="12.75" hidden="false" customHeight="true" outlineLevel="0" collapsed="false">
      <c r="B92" s="2" t="str">
        <f aca="false">_xlfn.IFNA(VLOOKUP(A92,Journaux!$A$2:$B$16,2,0),"" )</f>
        <v/>
      </c>
      <c r="F92" s="2" t="str">
        <f aca="false">_xlfn.IFNA(VLOOKUP(E92,PlanComptable!$B$2:$C$713,2,0),"" )</f>
        <v/>
      </c>
      <c r="H92" s="2" t="str">
        <f aca="false">_xlfn.IFNA(VLOOKUP(G92,PlanComptable!$B$2:$C$713,2,0),"" )</f>
        <v/>
      </c>
    </row>
    <row r="93" customFormat="false" ht="12.75" hidden="false" customHeight="true" outlineLevel="0" collapsed="false">
      <c r="B93" s="2" t="str">
        <f aca="false">_xlfn.IFNA(VLOOKUP(A93,Journaux!$A$2:$B$16,2,0),"" )</f>
        <v/>
      </c>
      <c r="F93" s="2" t="str">
        <f aca="false">_xlfn.IFNA(VLOOKUP(E93,PlanComptable!$B$2:$C$713,2,0),"" )</f>
        <v/>
      </c>
      <c r="H93" s="2" t="str">
        <f aca="false">_xlfn.IFNA(VLOOKUP(G93,PlanComptable!$B$2:$C$713,2,0),"" )</f>
        <v/>
      </c>
    </row>
    <row r="94" customFormat="false" ht="12.75" hidden="false" customHeight="true" outlineLevel="0" collapsed="false">
      <c r="B94" s="2" t="str">
        <f aca="false">_xlfn.IFNA(VLOOKUP(A94,Journaux!$A$2:$B$16,2,0),"" )</f>
        <v/>
      </c>
      <c r="F94" s="2" t="str">
        <f aca="false">_xlfn.IFNA(VLOOKUP(E94,PlanComptable!$B$2:$C$713,2,0),"" )</f>
        <v/>
      </c>
      <c r="H94" s="2" t="str">
        <f aca="false">_xlfn.IFNA(VLOOKUP(G94,PlanComptable!$B$2:$C$713,2,0),"" )</f>
        <v/>
      </c>
    </row>
    <row r="95" customFormat="false" ht="12.75" hidden="false" customHeight="true" outlineLevel="0" collapsed="false">
      <c r="B95" s="2" t="str">
        <f aca="false">_xlfn.IFNA(VLOOKUP(A95,Journaux!$A$2:$B$16,2,0),"" )</f>
        <v/>
      </c>
      <c r="F95" s="2" t="str">
        <f aca="false">_xlfn.IFNA(VLOOKUP(E95,PlanComptable!$B$2:$C$713,2,0),"" )</f>
        <v/>
      </c>
      <c r="H95" s="2" t="str">
        <f aca="false">_xlfn.IFNA(VLOOKUP(G95,PlanComptable!$B$2:$C$713,2,0),"" )</f>
        <v/>
      </c>
    </row>
    <row r="96" customFormat="false" ht="12.75" hidden="false" customHeight="true" outlineLevel="0" collapsed="false">
      <c r="B96" s="2" t="str">
        <f aca="false">_xlfn.IFNA(VLOOKUP(A96,Journaux!$A$2:$B$16,2,0),"" )</f>
        <v/>
      </c>
      <c r="F96" s="2" t="str">
        <f aca="false">_xlfn.IFNA(VLOOKUP(E96,PlanComptable!$B$2:$C$713,2,0),"" )</f>
        <v/>
      </c>
      <c r="H96" s="2" t="str">
        <f aca="false">_xlfn.IFNA(VLOOKUP(G96,PlanComptable!$B$2:$C$713,2,0),"" )</f>
        <v/>
      </c>
    </row>
    <row r="97" customFormat="false" ht="12.75" hidden="false" customHeight="true" outlineLevel="0" collapsed="false">
      <c r="B97" s="2" t="str">
        <f aca="false">_xlfn.IFNA(VLOOKUP(A97,Journaux!$A$2:$B$16,2,0),"" )</f>
        <v/>
      </c>
      <c r="F97" s="2" t="str">
        <f aca="false">_xlfn.IFNA(VLOOKUP(E97,PlanComptable!$B$2:$C$713,2,0),"" )</f>
        <v/>
      </c>
      <c r="H97" s="2" t="str">
        <f aca="false">_xlfn.IFNA(VLOOKUP(G97,PlanComptable!$B$2:$C$713,2,0),"" )</f>
        <v/>
      </c>
    </row>
    <row r="98" customFormat="false" ht="12.75" hidden="false" customHeight="true" outlineLevel="0" collapsed="false">
      <c r="B98" s="2" t="str">
        <f aca="false">_xlfn.IFNA(VLOOKUP(A98,Journaux!$A$2:$B$16,2,0),"" )</f>
        <v/>
      </c>
      <c r="F98" s="2" t="str">
        <f aca="false">_xlfn.IFNA(VLOOKUP(E98,PlanComptable!$B$2:$C$713,2,0),"" )</f>
        <v/>
      </c>
      <c r="H98" s="2" t="str">
        <f aca="false">_xlfn.IFNA(VLOOKUP(G98,PlanComptable!$B$2:$C$713,2,0),"" )</f>
        <v/>
      </c>
    </row>
    <row r="99" customFormat="false" ht="12.75" hidden="false" customHeight="true" outlineLevel="0" collapsed="false">
      <c r="B99" s="2" t="str">
        <f aca="false">_xlfn.IFNA(VLOOKUP(A99,Journaux!$A$2:$B$16,2,0),"" )</f>
        <v/>
      </c>
      <c r="F99" s="2" t="str">
        <f aca="false">_xlfn.IFNA(VLOOKUP(E99,PlanComptable!$B$2:$C$713,2,0),"" )</f>
        <v/>
      </c>
      <c r="H99" s="2" t="str">
        <f aca="false">_xlfn.IFNA(VLOOKUP(G99,PlanComptable!$B$2:$C$713,2,0),"" )</f>
        <v/>
      </c>
    </row>
    <row r="100" customFormat="false" ht="12.75" hidden="false" customHeight="true" outlineLevel="0" collapsed="false">
      <c r="B100" s="2" t="str">
        <f aca="false">_xlfn.IFNA(VLOOKUP(A100,Journaux!$A$2:$B$16,2,0),"" )</f>
        <v/>
      </c>
      <c r="F100" s="2" t="str">
        <f aca="false">_xlfn.IFNA(VLOOKUP(E100,PlanComptable!$B$2:$C$713,2,0),"" )</f>
        <v/>
      </c>
      <c r="H100" s="2" t="str">
        <f aca="false">_xlfn.IFNA(VLOOKUP(G100,PlanComptable!$B$2:$C$713,2,0),"" )</f>
        <v/>
      </c>
    </row>
    <row r="101" customFormat="false" ht="12.75" hidden="false" customHeight="true" outlineLevel="0" collapsed="false">
      <c r="B101" s="2" t="str">
        <f aca="false">_xlfn.IFNA(VLOOKUP(A101,Journaux!$A$2:$B$16,2,0),"" )</f>
        <v/>
      </c>
      <c r="F101" s="2" t="str">
        <f aca="false">_xlfn.IFNA(VLOOKUP(E101,PlanComptable!$B$2:$C$713,2,0),"" )</f>
        <v/>
      </c>
      <c r="H101" s="2" t="str">
        <f aca="false">_xlfn.IFNA(VLOOKUP(G101,PlanComptable!$B$2:$C$713,2,0),"" )</f>
        <v/>
      </c>
    </row>
    <row r="102" customFormat="false" ht="12.75" hidden="false" customHeight="true" outlineLevel="0" collapsed="false">
      <c r="B102" s="2" t="str">
        <f aca="false">_xlfn.IFNA(VLOOKUP(A102,Journaux!$A$2:$B$16,2,0),"" )</f>
        <v/>
      </c>
      <c r="F102" s="2" t="str">
        <f aca="false">_xlfn.IFNA(VLOOKUP(E102,PlanComptable!$B$2:$C$713,2,0),"" )</f>
        <v/>
      </c>
      <c r="H102" s="2" t="str">
        <f aca="false">_xlfn.IFNA(VLOOKUP(G102,PlanComptable!$B$2:$C$713,2,0),"" )</f>
        <v/>
      </c>
    </row>
    <row r="103" customFormat="false" ht="12.75" hidden="false" customHeight="true" outlineLevel="0" collapsed="false">
      <c r="B103" s="2" t="str">
        <f aca="false">_xlfn.IFNA(VLOOKUP(A103,Journaux!$A$2:$B$16,2,0),"" )</f>
        <v/>
      </c>
      <c r="F103" s="2" t="str">
        <f aca="false">_xlfn.IFNA(VLOOKUP(E103,PlanComptable!$B$2:$C$713,2,0),"" )</f>
        <v/>
      </c>
      <c r="H103" s="2" t="str">
        <f aca="false">_xlfn.IFNA(VLOOKUP(G103,PlanComptable!$B$2:$C$713,2,0),"" )</f>
        <v/>
      </c>
    </row>
    <row r="104" customFormat="false" ht="12.75" hidden="false" customHeight="true" outlineLevel="0" collapsed="false">
      <c r="B104" s="2" t="str">
        <f aca="false">_xlfn.IFNA(VLOOKUP(A104,Journaux!$A$2:$B$16,2,0),"" )</f>
        <v/>
      </c>
      <c r="F104" s="2" t="str">
        <f aca="false">_xlfn.IFNA(VLOOKUP(E104,PlanComptable!$B$2:$C$713,2,0),"" )</f>
        <v/>
      </c>
      <c r="H104" s="2" t="str">
        <f aca="false">_xlfn.IFNA(VLOOKUP(G104,PlanComptable!$B$2:$C$713,2,0),"" )</f>
        <v/>
      </c>
    </row>
    <row r="105" customFormat="false" ht="12.75" hidden="false" customHeight="true" outlineLevel="0" collapsed="false">
      <c r="B105" s="2" t="str">
        <f aca="false">_xlfn.IFNA(VLOOKUP(A105,Journaux!$A$2:$B$16,2,0),"" )</f>
        <v/>
      </c>
      <c r="F105" s="2" t="str">
        <f aca="false">_xlfn.IFNA(VLOOKUP(E105,PlanComptable!$B$2:$C$713,2,0),"" )</f>
        <v/>
      </c>
      <c r="H105" s="2" t="str">
        <f aca="false">_xlfn.IFNA(VLOOKUP(G105,PlanComptable!$B$2:$C$713,2,0),"" )</f>
        <v/>
      </c>
    </row>
    <row r="106" customFormat="false" ht="12.75" hidden="false" customHeight="true" outlineLevel="0" collapsed="false">
      <c r="B106" s="2" t="str">
        <f aca="false">_xlfn.IFNA(VLOOKUP(A106,Journaux!$A$2:$B$16,2,0),"" )</f>
        <v/>
      </c>
      <c r="F106" s="2" t="str">
        <f aca="false">_xlfn.IFNA(VLOOKUP(E106,PlanComptable!$B$2:$C$713,2,0),"" )</f>
        <v/>
      </c>
      <c r="H106" s="2" t="str">
        <f aca="false">_xlfn.IFNA(VLOOKUP(G106,PlanComptable!$B$2:$C$713,2,0),"" )</f>
        <v/>
      </c>
    </row>
    <row r="107" customFormat="false" ht="12.75" hidden="false" customHeight="true" outlineLevel="0" collapsed="false">
      <c r="B107" s="2" t="str">
        <f aca="false">_xlfn.IFNA(VLOOKUP(A107,Journaux!$A$2:$B$16,2,0),"" )</f>
        <v/>
      </c>
      <c r="F107" s="2" t="str">
        <f aca="false">_xlfn.IFNA(VLOOKUP(E107,PlanComptable!$B$2:$C$713,2,0),"" )</f>
        <v/>
      </c>
      <c r="H107" s="2" t="str">
        <f aca="false">_xlfn.IFNA(VLOOKUP(G107,PlanComptable!$B$2:$C$713,2,0),"" )</f>
        <v/>
      </c>
    </row>
    <row r="108" customFormat="false" ht="12.75" hidden="false" customHeight="true" outlineLevel="0" collapsed="false">
      <c r="B108" s="2" t="str">
        <f aca="false">_xlfn.IFNA(VLOOKUP(A108,Journaux!$A$2:$B$16,2,0),"" )</f>
        <v/>
      </c>
      <c r="F108" s="2" t="str">
        <f aca="false">_xlfn.IFNA(VLOOKUP(E108,PlanComptable!$B$2:$C$713,2,0),"" )</f>
        <v/>
      </c>
      <c r="H108" s="2" t="str">
        <f aca="false">_xlfn.IFNA(VLOOKUP(G108,PlanComptable!$B$2:$C$713,2,0),"" )</f>
        <v/>
      </c>
    </row>
    <row r="109" customFormat="false" ht="12.75" hidden="false" customHeight="true" outlineLevel="0" collapsed="false">
      <c r="B109" s="2" t="str">
        <f aca="false">_xlfn.IFNA(VLOOKUP(A109,Journaux!$A$2:$B$16,2,0),"" )</f>
        <v/>
      </c>
      <c r="F109" s="2" t="str">
        <f aca="false">_xlfn.IFNA(VLOOKUP(E109,PlanComptable!$B$2:$C$713,2,0),"" )</f>
        <v/>
      </c>
      <c r="H109" s="2" t="str">
        <f aca="false">_xlfn.IFNA(VLOOKUP(G109,PlanComptable!$B$2:$C$713,2,0),"" )</f>
        <v/>
      </c>
    </row>
    <row r="110" customFormat="false" ht="12.75" hidden="false" customHeight="true" outlineLevel="0" collapsed="false">
      <c r="B110" s="2" t="str">
        <f aca="false">_xlfn.IFNA(VLOOKUP(A110,Journaux!$A$2:$B$16,2,0),"" )</f>
        <v/>
      </c>
      <c r="F110" s="2" t="str">
        <f aca="false">_xlfn.IFNA(VLOOKUP(E110,PlanComptable!$B$2:$C$713,2,0),"" )</f>
        <v/>
      </c>
      <c r="H110" s="2" t="str">
        <f aca="false">_xlfn.IFNA(VLOOKUP(G110,PlanComptable!$B$2:$C$713,2,0),"" )</f>
        <v/>
      </c>
    </row>
    <row r="111" customFormat="false" ht="12.75" hidden="false" customHeight="true" outlineLevel="0" collapsed="false">
      <c r="B111" s="2" t="str">
        <f aca="false">_xlfn.IFNA(VLOOKUP(A111,Journaux!$A$2:$B$16,2,0),"" )</f>
        <v/>
      </c>
      <c r="F111" s="2" t="str">
        <f aca="false">_xlfn.IFNA(VLOOKUP(E111,PlanComptable!$B$2:$C$713,2,0),"" )</f>
        <v/>
      </c>
      <c r="H111" s="2" t="str">
        <f aca="false">_xlfn.IFNA(VLOOKUP(G111,PlanComptable!$B$2:$C$713,2,0),"" )</f>
        <v/>
      </c>
    </row>
    <row r="112" customFormat="false" ht="12.75" hidden="false" customHeight="true" outlineLevel="0" collapsed="false">
      <c r="B112" s="2" t="str">
        <f aca="false">_xlfn.IFNA(VLOOKUP(A112,Journaux!$A$2:$B$16,2,0),"" )</f>
        <v/>
      </c>
      <c r="F112" s="2" t="str">
        <f aca="false">_xlfn.IFNA(VLOOKUP(E112,PlanComptable!$B$2:$C$713,2,0),"" )</f>
        <v/>
      </c>
      <c r="H112" s="2" t="str">
        <f aca="false">_xlfn.IFNA(VLOOKUP(G112,PlanComptable!$B$2:$C$713,2,0),"" )</f>
        <v/>
      </c>
    </row>
    <row r="113" customFormat="false" ht="12.75" hidden="false" customHeight="true" outlineLevel="0" collapsed="false">
      <c r="B113" s="2" t="str">
        <f aca="false">_xlfn.IFNA(VLOOKUP(A113,Journaux!$A$2:$B$16,2,0),"" )</f>
        <v/>
      </c>
      <c r="F113" s="2" t="str">
        <f aca="false">_xlfn.IFNA(VLOOKUP(E113,PlanComptable!$B$2:$C$713,2,0),"" )</f>
        <v/>
      </c>
      <c r="H113" s="2" t="str">
        <f aca="false">_xlfn.IFNA(VLOOKUP(G113,PlanComptable!$B$2:$C$713,2,0),"" )</f>
        <v/>
      </c>
    </row>
    <row r="114" customFormat="false" ht="12.75" hidden="false" customHeight="true" outlineLevel="0" collapsed="false">
      <c r="B114" s="2" t="str">
        <f aca="false">_xlfn.IFNA(VLOOKUP(A114,Journaux!$A$2:$B$16,2,0),"" )</f>
        <v/>
      </c>
      <c r="F114" s="2" t="str">
        <f aca="false">_xlfn.IFNA(VLOOKUP(E114,PlanComptable!$B$2:$C$713,2,0),"" )</f>
        <v/>
      </c>
      <c r="H114" s="2" t="str">
        <f aca="false">_xlfn.IFNA(VLOOKUP(G114,PlanComptable!$B$2:$C$713,2,0),"" )</f>
        <v/>
      </c>
    </row>
    <row r="115" customFormat="false" ht="12.75" hidden="false" customHeight="true" outlineLevel="0" collapsed="false">
      <c r="B115" s="2" t="str">
        <f aca="false">_xlfn.IFNA(VLOOKUP(A115,Journaux!$A$2:$B$16,2,0),"" )</f>
        <v/>
      </c>
      <c r="F115" s="2" t="str">
        <f aca="false">_xlfn.IFNA(VLOOKUP(E115,PlanComptable!$B$2:$C$713,2,0),"" )</f>
        <v/>
      </c>
      <c r="H115" s="2" t="str">
        <f aca="false">_xlfn.IFNA(VLOOKUP(G115,PlanComptable!$B$2:$C$713,2,0),"" )</f>
        <v/>
      </c>
    </row>
    <row r="116" customFormat="false" ht="12.75" hidden="false" customHeight="true" outlineLevel="0" collapsed="false">
      <c r="B116" s="2" t="str">
        <f aca="false">_xlfn.IFNA(VLOOKUP(A116,Journaux!$A$2:$B$16,2,0),"" )</f>
        <v/>
      </c>
      <c r="F116" s="2" t="str">
        <f aca="false">_xlfn.IFNA(VLOOKUP(E116,PlanComptable!$B$2:$C$713,2,0),"" )</f>
        <v/>
      </c>
      <c r="H116" s="2" t="str">
        <f aca="false">_xlfn.IFNA(VLOOKUP(G116,PlanComptable!$B$2:$C$713,2,0),"" )</f>
        <v/>
      </c>
    </row>
    <row r="117" customFormat="false" ht="12.75" hidden="false" customHeight="true" outlineLevel="0" collapsed="false">
      <c r="B117" s="2" t="str">
        <f aca="false">_xlfn.IFNA(VLOOKUP(A117,Journaux!$A$2:$B$16,2,0),"" )</f>
        <v/>
      </c>
      <c r="F117" s="2" t="str">
        <f aca="false">_xlfn.IFNA(VLOOKUP(E117,PlanComptable!$B$2:$C$713,2,0),"" )</f>
        <v/>
      </c>
      <c r="H117" s="2" t="str">
        <f aca="false">_xlfn.IFNA(VLOOKUP(G117,PlanComptable!$B$2:$C$713,2,0),"" )</f>
        <v/>
      </c>
    </row>
    <row r="118" customFormat="false" ht="12.75" hidden="false" customHeight="true" outlineLevel="0" collapsed="false">
      <c r="B118" s="2" t="str">
        <f aca="false">_xlfn.IFNA(VLOOKUP(A118,Journaux!$A$2:$B$16,2,0),"" )</f>
        <v/>
      </c>
      <c r="F118" s="2" t="str">
        <f aca="false">_xlfn.IFNA(VLOOKUP(E118,PlanComptable!$B$2:$C$713,2,0),"" )</f>
        <v/>
      </c>
      <c r="H118" s="2" t="str">
        <f aca="false">_xlfn.IFNA(VLOOKUP(G118,PlanComptable!$B$2:$C$713,2,0),"" )</f>
        <v/>
      </c>
    </row>
    <row r="119" customFormat="false" ht="12.75" hidden="false" customHeight="true" outlineLevel="0" collapsed="false">
      <c r="B119" s="2" t="str">
        <f aca="false">_xlfn.IFNA(VLOOKUP(A119,Journaux!$A$2:$B$16,2,0),"" )</f>
        <v/>
      </c>
      <c r="F119" s="2" t="str">
        <f aca="false">_xlfn.IFNA(VLOOKUP(E119,PlanComptable!$B$2:$C$713,2,0),"" )</f>
        <v/>
      </c>
      <c r="H119" s="2" t="str">
        <f aca="false">_xlfn.IFNA(VLOOKUP(G119,PlanComptable!$B$2:$C$713,2,0),"" )</f>
        <v/>
      </c>
    </row>
    <row r="120" customFormat="false" ht="12.75" hidden="false" customHeight="true" outlineLevel="0" collapsed="false">
      <c r="B120" s="2" t="str">
        <f aca="false">_xlfn.IFNA(VLOOKUP(A120,Journaux!$A$2:$B$16,2,0),"" )</f>
        <v/>
      </c>
      <c r="F120" s="2" t="str">
        <f aca="false">_xlfn.IFNA(VLOOKUP(E120,PlanComptable!$B$2:$C$713,2,0),"" )</f>
        <v/>
      </c>
      <c r="H120" s="2" t="str">
        <f aca="false">_xlfn.IFNA(VLOOKUP(G120,PlanComptable!$B$2:$C$713,2,0),"" )</f>
        <v/>
      </c>
    </row>
    <row r="121" customFormat="false" ht="12.75" hidden="false" customHeight="true" outlineLevel="0" collapsed="false">
      <c r="B121" s="2" t="str">
        <f aca="false">_xlfn.IFNA(VLOOKUP(A121,Journaux!$A$2:$B$16,2,0),"" )</f>
        <v/>
      </c>
      <c r="F121" s="2" t="str">
        <f aca="false">_xlfn.IFNA(VLOOKUP(E121,PlanComptable!$B$2:$C$713,2,0),"" )</f>
        <v/>
      </c>
      <c r="H121" s="2" t="str">
        <f aca="false">_xlfn.IFNA(VLOOKUP(G121,PlanComptable!$B$2:$C$713,2,0),"" )</f>
        <v/>
      </c>
    </row>
    <row r="122" customFormat="false" ht="12.75" hidden="false" customHeight="true" outlineLevel="0" collapsed="false">
      <c r="B122" s="2" t="str">
        <f aca="false">_xlfn.IFNA(VLOOKUP(A122,Journaux!$A$2:$B$16,2,0),"" )</f>
        <v/>
      </c>
      <c r="F122" s="2" t="str">
        <f aca="false">_xlfn.IFNA(VLOOKUP(E122,PlanComptable!$B$2:$C$713,2,0),"" )</f>
        <v/>
      </c>
      <c r="H122" s="2" t="str">
        <f aca="false">_xlfn.IFNA(VLOOKUP(G122,PlanComptable!$B$2:$C$713,2,0),"" )</f>
        <v/>
      </c>
    </row>
    <row r="123" customFormat="false" ht="12.75" hidden="false" customHeight="true" outlineLevel="0" collapsed="false">
      <c r="B123" s="2" t="str">
        <f aca="false">_xlfn.IFNA(VLOOKUP(A123,Journaux!$A$2:$B$16,2,0),"" )</f>
        <v/>
      </c>
      <c r="F123" s="2" t="str">
        <f aca="false">_xlfn.IFNA(VLOOKUP(E123,PlanComptable!$B$2:$C$713,2,0),"" )</f>
        <v/>
      </c>
      <c r="H123" s="2" t="str">
        <f aca="false">_xlfn.IFNA(VLOOKUP(G123,PlanComptable!$B$2:$C$713,2,0),"" )</f>
        <v/>
      </c>
    </row>
    <row r="124" customFormat="false" ht="12.75" hidden="false" customHeight="true" outlineLevel="0" collapsed="false">
      <c r="B124" s="2" t="str">
        <f aca="false">_xlfn.IFNA(VLOOKUP(A124,Journaux!$A$2:$B$16,2,0),"" )</f>
        <v/>
      </c>
      <c r="F124" s="2" t="str">
        <f aca="false">_xlfn.IFNA(VLOOKUP(E124,PlanComptable!$B$2:$C$713,2,0),"" )</f>
        <v/>
      </c>
      <c r="H124" s="2" t="str">
        <f aca="false">_xlfn.IFNA(VLOOKUP(G124,PlanComptable!$B$2:$C$713,2,0),"" )</f>
        <v/>
      </c>
    </row>
    <row r="125" customFormat="false" ht="12.75" hidden="false" customHeight="true" outlineLevel="0" collapsed="false">
      <c r="B125" s="2" t="str">
        <f aca="false">_xlfn.IFNA(VLOOKUP(A125,Journaux!$A$2:$B$16,2,0),"" )</f>
        <v/>
      </c>
      <c r="F125" s="2" t="str">
        <f aca="false">_xlfn.IFNA(VLOOKUP(E125,PlanComptable!$B$2:$C$713,2,0),"" )</f>
        <v/>
      </c>
      <c r="H125" s="2" t="str">
        <f aca="false">_xlfn.IFNA(VLOOKUP(G125,PlanComptable!$B$2:$C$713,2,0),"" )</f>
        <v/>
      </c>
    </row>
    <row r="126" customFormat="false" ht="12.75" hidden="false" customHeight="true" outlineLevel="0" collapsed="false">
      <c r="B126" s="2" t="str">
        <f aca="false">_xlfn.IFNA(VLOOKUP(A126,Journaux!$A$2:$B$16,2,0),"" )</f>
        <v/>
      </c>
      <c r="F126" s="2" t="str">
        <f aca="false">_xlfn.IFNA(VLOOKUP(E126,PlanComptable!$B$2:$C$713,2,0),"" )</f>
        <v/>
      </c>
      <c r="H126" s="2" t="str">
        <f aca="false">_xlfn.IFNA(VLOOKUP(G126,PlanComptable!$B$2:$C$713,2,0),"" )</f>
        <v/>
      </c>
    </row>
    <row r="127" customFormat="false" ht="12.75" hidden="false" customHeight="true" outlineLevel="0" collapsed="false">
      <c r="B127" s="2" t="str">
        <f aca="false">_xlfn.IFNA(VLOOKUP(A127,Journaux!$A$2:$B$16,2,0),"" )</f>
        <v/>
      </c>
      <c r="F127" s="2" t="str">
        <f aca="false">_xlfn.IFNA(VLOOKUP(E127,PlanComptable!$B$2:$C$713,2,0),"" )</f>
        <v/>
      </c>
      <c r="H127" s="2" t="str">
        <f aca="false">_xlfn.IFNA(VLOOKUP(G127,PlanComptable!$B$2:$C$713,2,0),"" )</f>
        <v/>
      </c>
    </row>
    <row r="128" customFormat="false" ht="12.75" hidden="false" customHeight="true" outlineLevel="0" collapsed="false">
      <c r="B128" s="2" t="str">
        <f aca="false">_xlfn.IFNA(VLOOKUP(A128,Journaux!$A$2:$B$16,2,0),"" )</f>
        <v/>
      </c>
      <c r="F128" s="2" t="str">
        <f aca="false">_xlfn.IFNA(VLOOKUP(E128,PlanComptable!$B$2:$C$713,2,0),"" )</f>
        <v/>
      </c>
      <c r="H128" s="2" t="str">
        <f aca="false">_xlfn.IFNA(VLOOKUP(G128,PlanComptable!$B$2:$C$713,2,0),"" )</f>
        <v/>
      </c>
    </row>
    <row r="129" customFormat="false" ht="12.75" hidden="false" customHeight="true" outlineLevel="0" collapsed="false">
      <c r="B129" s="2" t="str">
        <f aca="false">_xlfn.IFNA(VLOOKUP(A129,Journaux!$A$2:$B$16,2,0),"" )</f>
        <v/>
      </c>
      <c r="F129" s="2" t="str">
        <f aca="false">_xlfn.IFNA(VLOOKUP(E129,PlanComptable!$B$2:$C$713,2,0),"" )</f>
        <v/>
      </c>
      <c r="H129" s="2" t="str">
        <f aca="false">_xlfn.IFNA(VLOOKUP(G129,PlanComptable!$B$2:$C$713,2,0),"" )</f>
        <v/>
      </c>
    </row>
    <row r="130" customFormat="false" ht="12.75" hidden="false" customHeight="true" outlineLevel="0" collapsed="false">
      <c r="B130" s="2" t="str">
        <f aca="false">_xlfn.IFNA(VLOOKUP(A130,Journaux!$A$2:$B$16,2,0),"" )</f>
        <v/>
      </c>
      <c r="F130" s="2" t="str">
        <f aca="false">_xlfn.IFNA(VLOOKUP(E130,PlanComptable!$B$2:$C$713,2,0),"" )</f>
        <v/>
      </c>
      <c r="H130" s="2" t="str">
        <f aca="false">_xlfn.IFNA(VLOOKUP(G130,PlanComptable!$B$2:$C$713,2,0),"" )</f>
        <v/>
      </c>
    </row>
    <row r="131" customFormat="false" ht="12.75" hidden="false" customHeight="true" outlineLevel="0" collapsed="false">
      <c r="B131" s="2" t="str">
        <f aca="false">_xlfn.IFNA(VLOOKUP(A131,Journaux!$A$2:$B$16,2,0),"" )</f>
        <v/>
      </c>
      <c r="F131" s="2" t="str">
        <f aca="false">_xlfn.IFNA(VLOOKUP(E131,PlanComptable!$B$2:$C$713,2,0),"" )</f>
        <v/>
      </c>
      <c r="H131" s="2" t="str">
        <f aca="false">_xlfn.IFNA(VLOOKUP(G131,PlanComptable!$B$2:$C$713,2,0),"" )</f>
        <v/>
      </c>
    </row>
    <row r="132" customFormat="false" ht="12.75" hidden="false" customHeight="true" outlineLevel="0" collapsed="false">
      <c r="B132" s="2" t="str">
        <f aca="false">_xlfn.IFNA(VLOOKUP(A132,Journaux!$A$2:$B$16,2,0),"" )</f>
        <v/>
      </c>
      <c r="F132" s="2" t="str">
        <f aca="false">_xlfn.IFNA(VLOOKUP(E132,PlanComptable!$B$2:$C$713,2,0),"" )</f>
        <v/>
      </c>
      <c r="H132" s="2" t="str">
        <f aca="false">_xlfn.IFNA(VLOOKUP(G132,PlanComptable!$B$2:$C$713,2,0),"" )</f>
        <v/>
      </c>
    </row>
    <row r="133" customFormat="false" ht="12.75" hidden="false" customHeight="true" outlineLevel="0" collapsed="false">
      <c r="B133" s="2" t="str">
        <f aca="false">_xlfn.IFNA(VLOOKUP(A133,Journaux!$A$2:$B$16,2,0),"" )</f>
        <v/>
      </c>
      <c r="F133" s="2" t="str">
        <f aca="false">_xlfn.IFNA(VLOOKUP(E133,PlanComptable!$B$2:$C$713,2,0),"" )</f>
        <v/>
      </c>
      <c r="H133" s="2" t="str">
        <f aca="false">_xlfn.IFNA(VLOOKUP(G133,PlanComptable!$B$2:$C$713,2,0),"" )</f>
        <v/>
      </c>
    </row>
    <row r="134" customFormat="false" ht="12.75" hidden="false" customHeight="true" outlineLevel="0" collapsed="false">
      <c r="B134" s="2" t="str">
        <f aca="false">_xlfn.IFNA(VLOOKUP(A134,Journaux!$A$2:$B$16,2,0),"" )</f>
        <v/>
      </c>
      <c r="F134" s="2" t="str">
        <f aca="false">_xlfn.IFNA(VLOOKUP(E134,PlanComptable!$B$2:$C$713,2,0),"" )</f>
        <v/>
      </c>
      <c r="H134" s="2" t="str">
        <f aca="false">_xlfn.IFNA(VLOOKUP(G134,PlanComptable!$B$2:$C$713,2,0),"" )</f>
        <v/>
      </c>
    </row>
    <row r="135" customFormat="false" ht="12.75" hidden="false" customHeight="true" outlineLevel="0" collapsed="false">
      <c r="B135" s="2" t="str">
        <f aca="false">_xlfn.IFNA(VLOOKUP(A135,Journaux!$A$2:$B$16,2,0),"" )</f>
        <v/>
      </c>
      <c r="F135" s="2" t="str">
        <f aca="false">_xlfn.IFNA(VLOOKUP(E135,PlanComptable!$B$2:$C$713,2,0),"" )</f>
        <v/>
      </c>
      <c r="H135" s="2" t="str">
        <f aca="false">_xlfn.IFNA(VLOOKUP(G135,PlanComptable!$B$2:$C$713,2,0),"" )</f>
        <v/>
      </c>
    </row>
    <row r="136" customFormat="false" ht="12.75" hidden="false" customHeight="true" outlineLevel="0" collapsed="false">
      <c r="B136" s="2" t="str">
        <f aca="false">_xlfn.IFNA(VLOOKUP(A136,Journaux!$A$2:$B$16,2,0),"" )</f>
        <v/>
      </c>
      <c r="F136" s="2" t="str">
        <f aca="false">_xlfn.IFNA(VLOOKUP(E136,PlanComptable!$B$2:$C$713,2,0),"" )</f>
        <v/>
      </c>
      <c r="H136" s="2" t="str">
        <f aca="false">_xlfn.IFNA(VLOOKUP(G136,PlanComptable!$B$2:$C$713,2,0),"" )</f>
        <v/>
      </c>
    </row>
    <row r="137" customFormat="false" ht="12.75" hidden="false" customHeight="true" outlineLevel="0" collapsed="false">
      <c r="B137" s="2" t="str">
        <f aca="false">_xlfn.IFNA(VLOOKUP(A137,Journaux!$A$2:$B$16,2,0),"" )</f>
        <v/>
      </c>
      <c r="F137" s="2" t="str">
        <f aca="false">_xlfn.IFNA(VLOOKUP(E137,PlanComptable!$B$2:$C$713,2,0),"" )</f>
        <v/>
      </c>
      <c r="H137" s="2" t="str">
        <f aca="false">_xlfn.IFNA(VLOOKUP(G137,PlanComptable!$B$2:$C$713,2,0),"" )</f>
        <v/>
      </c>
    </row>
    <row r="138" customFormat="false" ht="12.75" hidden="false" customHeight="true" outlineLevel="0" collapsed="false">
      <c r="B138" s="2" t="str">
        <f aca="false">_xlfn.IFNA(VLOOKUP(A138,Journaux!$A$2:$B$16,2,0),"" )</f>
        <v/>
      </c>
      <c r="F138" s="2" t="str">
        <f aca="false">_xlfn.IFNA(VLOOKUP(E138,PlanComptable!$B$2:$C$713,2,0),"" )</f>
        <v/>
      </c>
      <c r="H138" s="2" t="str">
        <f aca="false">_xlfn.IFNA(VLOOKUP(G138,PlanComptable!$B$2:$C$713,2,0),"" )</f>
        <v/>
      </c>
    </row>
    <row r="139" customFormat="false" ht="12.75" hidden="false" customHeight="true" outlineLevel="0" collapsed="false">
      <c r="B139" s="2" t="str">
        <f aca="false">_xlfn.IFNA(VLOOKUP(A139,Journaux!$A$2:$B$16,2,0),"" )</f>
        <v/>
      </c>
      <c r="F139" s="2" t="str">
        <f aca="false">_xlfn.IFNA(VLOOKUP(E139,PlanComptable!$B$2:$C$713,2,0),"" )</f>
        <v/>
      </c>
      <c r="H139" s="2" t="str">
        <f aca="false">_xlfn.IFNA(VLOOKUP(G139,PlanComptable!$B$2:$C$713,2,0),"" )</f>
        <v/>
      </c>
    </row>
    <row r="140" customFormat="false" ht="12.75" hidden="false" customHeight="true" outlineLevel="0" collapsed="false">
      <c r="B140" s="2" t="str">
        <f aca="false">_xlfn.IFNA(VLOOKUP(A140,Journaux!$A$2:$B$16,2,0),"" )</f>
        <v/>
      </c>
      <c r="F140" s="2" t="str">
        <f aca="false">_xlfn.IFNA(VLOOKUP(E140,PlanComptable!$B$2:$C$713,2,0),"" )</f>
        <v/>
      </c>
      <c r="H140" s="2" t="str">
        <f aca="false">_xlfn.IFNA(VLOOKUP(G140,PlanComptable!$B$2:$C$713,2,0),"" )</f>
        <v/>
      </c>
    </row>
    <row r="141" customFormat="false" ht="12.75" hidden="false" customHeight="true" outlineLevel="0" collapsed="false">
      <c r="B141" s="2" t="str">
        <f aca="false">_xlfn.IFNA(VLOOKUP(A141,Journaux!$A$2:$B$16,2,0),"" )</f>
        <v/>
      </c>
      <c r="F141" s="2" t="str">
        <f aca="false">_xlfn.IFNA(VLOOKUP(E141,PlanComptable!$B$2:$C$713,2,0),"" )</f>
        <v/>
      </c>
      <c r="H141" s="2" t="str">
        <f aca="false">_xlfn.IFNA(VLOOKUP(G141,PlanComptable!$B$2:$C$713,2,0),"" )</f>
        <v/>
      </c>
    </row>
    <row r="142" customFormat="false" ht="12.75" hidden="false" customHeight="true" outlineLevel="0" collapsed="false">
      <c r="B142" s="2" t="str">
        <f aca="false">_xlfn.IFNA(VLOOKUP(A142,Journaux!$A$2:$B$16,2,0),"" )</f>
        <v/>
      </c>
      <c r="F142" s="2" t="str">
        <f aca="false">_xlfn.IFNA(VLOOKUP(E142,PlanComptable!$B$2:$C$713,2,0),"" )</f>
        <v/>
      </c>
      <c r="H142" s="2" t="str">
        <f aca="false">_xlfn.IFNA(VLOOKUP(G142,PlanComptable!$B$2:$C$713,2,0),"" )</f>
        <v/>
      </c>
    </row>
    <row r="143" customFormat="false" ht="12.75" hidden="false" customHeight="true" outlineLevel="0" collapsed="false">
      <c r="B143" s="2" t="str">
        <f aca="false">_xlfn.IFNA(VLOOKUP(A143,Journaux!$A$2:$B$16,2,0),"" )</f>
        <v/>
      </c>
      <c r="F143" s="2" t="str">
        <f aca="false">_xlfn.IFNA(VLOOKUP(E143,PlanComptable!$B$2:$C$713,2,0),"" )</f>
        <v/>
      </c>
      <c r="H143" s="2" t="str">
        <f aca="false">_xlfn.IFNA(VLOOKUP(G143,PlanComptable!$B$2:$C$713,2,0),"" )</f>
        <v/>
      </c>
    </row>
    <row r="144" customFormat="false" ht="12.75" hidden="false" customHeight="true" outlineLevel="0" collapsed="false">
      <c r="B144" s="2" t="str">
        <f aca="false">_xlfn.IFNA(VLOOKUP(A144,Journaux!$A$2:$B$16,2,0),"" )</f>
        <v/>
      </c>
      <c r="F144" s="2" t="str">
        <f aca="false">_xlfn.IFNA(VLOOKUP(E144,PlanComptable!$B$2:$C$713,2,0),"" )</f>
        <v/>
      </c>
      <c r="H144" s="2" t="str">
        <f aca="false">_xlfn.IFNA(VLOOKUP(G144,PlanComptable!$B$2:$C$713,2,0),"" )</f>
        <v/>
      </c>
    </row>
    <row r="145" customFormat="false" ht="12.75" hidden="false" customHeight="true" outlineLevel="0" collapsed="false">
      <c r="B145" s="2" t="str">
        <f aca="false">_xlfn.IFNA(VLOOKUP(A145,Journaux!$A$2:$B$16,2,0),"" )</f>
        <v/>
      </c>
      <c r="F145" s="2" t="str">
        <f aca="false">_xlfn.IFNA(VLOOKUP(E145,PlanComptable!$B$2:$C$713,2,0),"" )</f>
        <v/>
      </c>
      <c r="H145" s="2" t="str">
        <f aca="false">_xlfn.IFNA(VLOOKUP(G145,PlanComptable!$B$2:$C$713,2,0),"" )</f>
        <v/>
      </c>
    </row>
    <row r="146" customFormat="false" ht="12.75" hidden="false" customHeight="true" outlineLevel="0" collapsed="false">
      <c r="B146" s="2" t="str">
        <f aca="false">_xlfn.IFNA(VLOOKUP(A146,Journaux!$A$2:$B$16,2,0),"" )</f>
        <v/>
      </c>
      <c r="F146" s="2" t="str">
        <f aca="false">_xlfn.IFNA(VLOOKUP(E146,PlanComptable!$B$2:$C$713,2,0),"" )</f>
        <v/>
      </c>
      <c r="H146" s="2" t="str">
        <f aca="false">_xlfn.IFNA(VLOOKUP(G146,PlanComptable!$B$2:$C$713,2,0),"" )</f>
        <v/>
      </c>
    </row>
    <row r="147" customFormat="false" ht="12.75" hidden="false" customHeight="true" outlineLevel="0" collapsed="false">
      <c r="B147" s="2" t="str">
        <f aca="false">_xlfn.IFNA(VLOOKUP(A147,Journaux!$A$2:$B$16,2,0),"" )</f>
        <v/>
      </c>
      <c r="F147" s="2" t="str">
        <f aca="false">_xlfn.IFNA(VLOOKUP(E147,PlanComptable!$B$2:$C$713,2,0),"" )</f>
        <v/>
      </c>
      <c r="H147" s="2" t="str">
        <f aca="false">_xlfn.IFNA(VLOOKUP(G147,PlanComptable!$B$2:$C$713,2,0),"" )</f>
        <v/>
      </c>
    </row>
    <row r="148" customFormat="false" ht="12.75" hidden="false" customHeight="true" outlineLevel="0" collapsed="false">
      <c r="B148" s="2" t="str">
        <f aca="false">_xlfn.IFNA(VLOOKUP(A148,Journaux!$A$2:$B$16,2,0),"" )</f>
        <v/>
      </c>
      <c r="F148" s="2" t="str">
        <f aca="false">_xlfn.IFNA(VLOOKUP(E148,PlanComptable!$B$2:$C$713,2,0),"" )</f>
        <v/>
      </c>
      <c r="H148" s="2" t="str">
        <f aca="false">_xlfn.IFNA(VLOOKUP(G148,PlanComptable!$B$2:$C$713,2,0),"" )</f>
        <v/>
      </c>
    </row>
    <row r="149" customFormat="false" ht="12.75" hidden="false" customHeight="true" outlineLevel="0" collapsed="false">
      <c r="B149" s="2" t="str">
        <f aca="false">_xlfn.IFNA(VLOOKUP(A149,Journaux!$A$2:$B$16,2,0),"" )</f>
        <v/>
      </c>
      <c r="F149" s="2" t="str">
        <f aca="false">_xlfn.IFNA(VLOOKUP(E149,PlanComptable!$B$2:$C$713,2,0),"" )</f>
        <v/>
      </c>
      <c r="H149" s="2" t="str">
        <f aca="false">_xlfn.IFNA(VLOOKUP(G149,PlanComptable!$B$2:$C$713,2,0),"" )</f>
        <v/>
      </c>
    </row>
    <row r="150" customFormat="false" ht="12.75" hidden="false" customHeight="true" outlineLevel="0" collapsed="false">
      <c r="B150" s="2" t="str">
        <f aca="false">_xlfn.IFNA(VLOOKUP(A150,Journaux!$A$2:$B$16,2,0),"" )</f>
        <v/>
      </c>
      <c r="F150" s="2" t="str">
        <f aca="false">_xlfn.IFNA(VLOOKUP(E150,PlanComptable!$B$2:$C$713,2,0),"" )</f>
        <v/>
      </c>
      <c r="H150" s="2" t="str">
        <f aca="false">_xlfn.IFNA(VLOOKUP(G150,PlanComptable!$B$2:$C$713,2,0),"" )</f>
        <v/>
      </c>
    </row>
    <row r="151" customFormat="false" ht="12.75" hidden="false" customHeight="true" outlineLevel="0" collapsed="false">
      <c r="B151" s="2" t="str">
        <f aca="false">_xlfn.IFNA(VLOOKUP(A151,Journaux!$A$2:$B$16,2,0),"" )</f>
        <v/>
      </c>
      <c r="F151" s="2" t="str">
        <f aca="false">_xlfn.IFNA(VLOOKUP(E151,PlanComptable!$B$2:$C$713,2,0),"" )</f>
        <v/>
      </c>
      <c r="H151" s="2" t="str">
        <f aca="false">_xlfn.IFNA(VLOOKUP(G151,PlanComptable!$B$2:$C$713,2,0),"" )</f>
        <v/>
      </c>
    </row>
    <row r="152" customFormat="false" ht="12.75" hidden="false" customHeight="true" outlineLevel="0" collapsed="false">
      <c r="B152" s="2" t="str">
        <f aca="false">_xlfn.IFNA(VLOOKUP(A152,Journaux!$A$2:$B$16,2,0),"" )</f>
        <v/>
      </c>
      <c r="F152" s="2" t="str">
        <f aca="false">_xlfn.IFNA(VLOOKUP(E152,PlanComptable!$B$2:$C$713,2,0),"" )</f>
        <v/>
      </c>
      <c r="H152" s="2" t="str">
        <f aca="false">_xlfn.IFNA(VLOOKUP(G152,PlanComptable!$B$2:$C$713,2,0),"" )</f>
        <v/>
      </c>
    </row>
    <row r="153" customFormat="false" ht="12.75" hidden="false" customHeight="true" outlineLevel="0" collapsed="false">
      <c r="B153" s="2" t="str">
        <f aca="false">_xlfn.IFNA(VLOOKUP(A153,Journaux!$A$2:$B$16,2,0),"" )</f>
        <v/>
      </c>
      <c r="F153" s="2" t="str">
        <f aca="false">_xlfn.IFNA(VLOOKUP(E153,PlanComptable!$B$2:$C$713,2,0),"" )</f>
        <v/>
      </c>
      <c r="H153" s="2" t="str">
        <f aca="false">_xlfn.IFNA(VLOOKUP(G153,PlanComptable!$B$2:$C$713,2,0),"" )</f>
        <v/>
      </c>
    </row>
    <row r="154" customFormat="false" ht="12.75" hidden="false" customHeight="true" outlineLevel="0" collapsed="false">
      <c r="B154" s="2" t="str">
        <f aca="false">_xlfn.IFNA(VLOOKUP(A154,Journaux!$A$2:$B$16,2,0),"" )</f>
        <v/>
      </c>
      <c r="F154" s="2" t="str">
        <f aca="false">_xlfn.IFNA(VLOOKUP(E154,PlanComptable!$B$2:$C$713,2,0),"" )</f>
        <v/>
      </c>
      <c r="H154" s="2" t="str">
        <f aca="false">_xlfn.IFNA(VLOOKUP(G154,PlanComptable!$B$2:$C$713,2,0),"" )</f>
        <v/>
      </c>
    </row>
    <row r="155" customFormat="false" ht="12.75" hidden="false" customHeight="true" outlineLevel="0" collapsed="false">
      <c r="B155" s="2" t="str">
        <f aca="false">_xlfn.IFNA(VLOOKUP(A155,Journaux!$A$2:$B$16,2,0),"" )</f>
        <v/>
      </c>
      <c r="F155" s="2" t="str">
        <f aca="false">_xlfn.IFNA(VLOOKUP(E155,PlanComptable!$B$2:$C$713,2,0),"" )</f>
        <v/>
      </c>
      <c r="H155" s="2" t="str">
        <f aca="false">_xlfn.IFNA(VLOOKUP(G155,PlanComptable!$B$2:$C$713,2,0),"" )</f>
        <v/>
      </c>
    </row>
    <row r="156" customFormat="false" ht="12.75" hidden="false" customHeight="true" outlineLevel="0" collapsed="false">
      <c r="B156" s="2" t="str">
        <f aca="false">_xlfn.IFNA(VLOOKUP(A156,Journaux!$A$2:$B$16,2,0),"" )</f>
        <v/>
      </c>
      <c r="F156" s="2" t="str">
        <f aca="false">_xlfn.IFNA(VLOOKUP(E156,PlanComptable!$B$2:$C$713,2,0),"" )</f>
        <v/>
      </c>
      <c r="H156" s="2" t="str">
        <f aca="false">_xlfn.IFNA(VLOOKUP(G156,PlanComptable!$B$2:$C$713,2,0),"" )</f>
        <v/>
      </c>
    </row>
    <row r="157" customFormat="false" ht="12.75" hidden="false" customHeight="true" outlineLevel="0" collapsed="false">
      <c r="B157" s="2" t="str">
        <f aca="false">_xlfn.IFNA(VLOOKUP(A157,Journaux!$A$2:$B$16,2,0),"" )</f>
        <v/>
      </c>
      <c r="F157" s="2" t="str">
        <f aca="false">_xlfn.IFNA(VLOOKUP(E157,PlanComptable!$B$2:$C$713,2,0),"" )</f>
        <v/>
      </c>
      <c r="H157" s="2" t="str">
        <f aca="false">_xlfn.IFNA(VLOOKUP(G157,PlanComptable!$B$2:$C$713,2,0),"" )</f>
        <v/>
      </c>
    </row>
    <row r="158" customFormat="false" ht="12.75" hidden="false" customHeight="true" outlineLevel="0" collapsed="false">
      <c r="B158" s="2" t="str">
        <f aca="false">_xlfn.IFNA(VLOOKUP(A158,Journaux!$A$2:$B$16,2,0),"" )</f>
        <v/>
      </c>
      <c r="F158" s="2" t="str">
        <f aca="false">_xlfn.IFNA(VLOOKUP(E158,PlanComptable!$B$2:$C$713,2,0),"" )</f>
        <v/>
      </c>
      <c r="H158" s="2" t="str">
        <f aca="false">_xlfn.IFNA(VLOOKUP(G158,PlanComptable!$B$2:$C$713,2,0),"" )</f>
        <v/>
      </c>
    </row>
    <row r="159" customFormat="false" ht="12.75" hidden="false" customHeight="true" outlineLevel="0" collapsed="false">
      <c r="B159" s="2" t="str">
        <f aca="false">_xlfn.IFNA(VLOOKUP(A159,Journaux!$A$2:$B$16,2,0),"" )</f>
        <v/>
      </c>
      <c r="F159" s="2" t="str">
        <f aca="false">_xlfn.IFNA(VLOOKUP(E159,PlanComptable!$B$2:$C$713,2,0),"" )</f>
        <v/>
      </c>
      <c r="H159" s="2" t="str">
        <f aca="false">_xlfn.IFNA(VLOOKUP(G159,PlanComptable!$B$2:$C$713,2,0),"" )</f>
        <v/>
      </c>
    </row>
    <row r="160" customFormat="false" ht="12.75" hidden="false" customHeight="true" outlineLevel="0" collapsed="false">
      <c r="B160" s="2" t="str">
        <f aca="false">_xlfn.IFNA(VLOOKUP(A160,Journaux!$A$2:$B$16,2,0),"" )</f>
        <v/>
      </c>
      <c r="F160" s="2" t="str">
        <f aca="false">_xlfn.IFNA(VLOOKUP(E160,PlanComptable!$B$2:$C$713,2,0),"" )</f>
        <v/>
      </c>
      <c r="H160" s="2" t="str">
        <f aca="false">_xlfn.IFNA(VLOOKUP(G160,PlanComptable!$B$2:$C$713,2,0),"" )</f>
        <v/>
      </c>
    </row>
    <row r="161" customFormat="false" ht="12.75" hidden="false" customHeight="true" outlineLevel="0" collapsed="false">
      <c r="B161" s="2" t="str">
        <f aca="false">_xlfn.IFNA(VLOOKUP(A161,Journaux!$A$2:$B$16,2,0),"" )</f>
        <v/>
      </c>
      <c r="F161" s="2" t="str">
        <f aca="false">_xlfn.IFNA(VLOOKUP(E161,PlanComptable!$B$2:$C$713,2,0),"" )</f>
        <v/>
      </c>
      <c r="H161" s="2" t="str">
        <f aca="false">_xlfn.IFNA(VLOOKUP(G161,PlanComptable!$B$2:$C$713,2,0),"" )</f>
        <v/>
      </c>
    </row>
    <row r="162" customFormat="false" ht="12.75" hidden="false" customHeight="true" outlineLevel="0" collapsed="false">
      <c r="B162" s="2" t="str">
        <f aca="false">_xlfn.IFNA(VLOOKUP(A162,Journaux!$A$2:$B$16,2,0),"" )</f>
        <v/>
      </c>
      <c r="F162" s="2" t="str">
        <f aca="false">_xlfn.IFNA(VLOOKUP(E162,PlanComptable!$B$2:$C$713,2,0),"" )</f>
        <v/>
      </c>
      <c r="H162" s="2" t="str">
        <f aca="false">_xlfn.IFNA(VLOOKUP(G162,PlanComptable!$B$2:$C$713,2,0),"" )</f>
        <v/>
      </c>
    </row>
    <row r="163" customFormat="false" ht="12.75" hidden="false" customHeight="true" outlineLevel="0" collapsed="false">
      <c r="B163" s="2" t="str">
        <f aca="false">_xlfn.IFNA(VLOOKUP(A163,Journaux!$A$2:$B$16,2,0),"" )</f>
        <v/>
      </c>
      <c r="F163" s="2" t="str">
        <f aca="false">_xlfn.IFNA(VLOOKUP(E163,PlanComptable!$B$2:$C$713,2,0),"" )</f>
        <v/>
      </c>
      <c r="H163" s="2" t="str">
        <f aca="false">_xlfn.IFNA(VLOOKUP(G163,PlanComptable!$B$2:$C$713,2,0),"" )</f>
        <v/>
      </c>
    </row>
    <row r="164" customFormat="false" ht="12.75" hidden="false" customHeight="true" outlineLevel="0" collapsed="false">
      <c r="B164" s="2" t="str">
        <f aca="false">_xlfn.IFNA(VLOOKUP(A164,Journaux!$A$2:$B$16,2,0),"" )</f>
        <v/>
      </c>
      <c r="F164" s="2" t="str">
        <f aca="false">_xlfn.IFNA(VLOOKUP(E164,PlanComptable!$B$2:$C$713,2,0),"" )</f>
        <v/>
      </c>
      <c r="H164" s="2" t="str">
        <f aca="false">_xlfn.IFNA(VLOOKUP(G164,PlanComptable!$B$2:$C$713,2,0),"" )</f>
        <v/>
      </c>
    </row>
    <row r="165" customFormat="false" ht="12.75" hidden="false" customHeight="true" outlineLevel="0" collapsed="false">
      <c r="B165" s="2" t="str">
        <f aca="false">_xlfn.IFNA(VLOOKUP(A165,Journaux!$A$2:$B$16,2,0),"" )</f>
        <v/>
      </c>
      <c r="F165" s="2" t="str">
        <f aca="false">_xlfn.IFNA(VLOOKUP(E165,PlanComptable!$B$2:$C$713,2,0),"" )</f>
        <v/>
      </c>
      <c r="H165" s="2" t="str">
        <f aca="false">_xlfn.IFNA(VLOOKUP(G165,PlanComptable!$B$2:$C$713,2,0),"" )</f>
        <v/>
      </c>
    </row>
    <row r="166" customFormat="false" ht="12.75" hidden="false" customHeight="true" outlineLevel="0" collapsed="false">
      <c r="B166" s="2" t="str">
        <f aca="false">_xlfn.IFNA(VLOOKUP(A166,Journaux!$A$2:$B$16,2,0),"" )</f>
        <v/>
      </c>
      <c r="F166" s="2" t="str">
        <f aca="false">_xlfn.IFNA(VLOOKUP(E166,PlanComptable!$B$2:$C$713,2,0),"" )</f>
        <v/>
      </c>
      <c r="H166" s="2" t="str">
        <f aca="false">_xlfn.IFNA(VLOOKUP(G166,PlanComptable!$B$2:$C$713,2,0),"" )</f>
        <v/>
      </c>
    </row>
    <row r="167" customFormat="false" ht="12.75" hidden="false" customHeight="true" outlineLevel="0" collapsed="false">
      <c r="B167" s="2" t="str">
        <f aca="false">_xlfn.IFNA(VLOOKUP(A167,Journaux!$A$2:$B$16,2,0),"" )</f>
        <v/>
      </c>
      <c r="F167" s="2" t="str">
        <f aca="false">_xlfn.IFNA(VLOOKUP(E167,PlanComptable!$B$2:$C$713,2,0),"" )</f>
        <v/>
      </c>
      <c r="H167" s="2" t="str">
        <f aca="false">_xlfn.IFNA(VLOOKUP(G167,PlanComptable!$B$2:$C$713,2,0),"" )</f>
        <v/>
      </c>
    </row>
    <row r="168" customFormat="false" ht="12.75" hidden="false" customHeight="true" outlineLevel="0" collapsed="false">
      <c r="B168" s="2" t="str">
        <f aca="false">_xlfn.IFNA(VLOOKUP(A168,Journaux!$A$2:$B$16,2,0),"" )</f>
        <v/>
      </c>
      <c r="F168" s="2" t="str">
        <f aca="false">_xlfn.IFNA(VLOOKUP(E168,PlanComptable!$B$2:$C$713,2,0),"" )</f>
        <v/>
      </c>
      <c r="H168" s="2" t="str">
        <f aca="false">_xlfn.IFNA(VLOOKUP(G168,PlanComptable!$B$2:$C$713,2,0),"" )</f>
        <v/>
      </c>
    </row>
    <row r="169" customFormat="false" ht="12.75" hidden="false" customHeight="true" outlineLevel="0" collapsed="false">
      <c r="B169" s="2" t="str">
        <f aca="false">_xlfn.IFNA(VLOOKUP(A169,Journaux!$A$2:$B$16,2,0),"" )</f>
        <v/>
      </c>
      <c r="F169" s="2" t="str">
        <f aca="false">_xlfn.IFNA(VLOOKUP(E169,PlanComptable!$B$2:$C$713,2,0),"" )</f>
        <v/>
      </c>
      <c r="H169" s="2" t="str">
        <f aca="false">_xlfn.IFNA(VLOOKUP(G169,PlanComptable!$B$2:$C$713,2,0),"" )</f>
        <v/>
      </c>
    </row>
    <row r="170" customFormat="false" ht="12.75" hidden="false" customHeight="true" outlineLevel="0" collapsed="false">
      <c r="B170" s="2" t="str">
        <f aca="false">_xlfn.IFNA(VLOOKUP(A170,Journaux!$A$2:$B$16,2,0),"" )</f>
        <v/>
      </c>
      <c r="F170" s="2" t="str">
        <f aca="false">_xlfn.IFNA(VLOOKUP(E170,PlanComptable!$B$2:$C$713,2,0),"" )</f>
        <v/>
      </c>
      <c r="H170" s="2" t="str">
        <f aca="false">_xlfn.IFNA(VLOOKUP(G170,PlanComptable!$B$2:$C$713,2,0),"" )</f>
        <v/>
      </c>
    </row>
    <row r="171" customFormat="false" ht="12.75" hidden="false" customHeight="true" outlineLevel="0" collapsed="false">
      <c r="B171" s="2" t="str">
        <f aca="false">_xlfn.IFNA(VLOOKUP(A171,Journaux!$A$2:$B$16,2,0),"" )</f>
        <v/>
      </c>
      <c r="F171" s="2" t="str">
        <f aca="false">_xlfn.IFNA(VLOOKUP(E171,PlanComptable!$B$2:$C$713,2,0),"" )</f>
        <v/>
      </c>
      <c r="H171" s="2" t="str">
        <f aca="false">_xlfn.IFNA(VLOOKUP(G171,PlanComptable!$B$2:$C$713,2,0),"" )</f>
        <v/>
      </c>
    </row>
    <row r="172" customFormat="false" ht="12.75" hidden="false" customHeight="true" outlineLevel="0" collapsed="false">
      <c r="B172" s="2" t="str">
        <f aca="false">_xlfn.IFNA(VLOOKUP(A172,Journaux!$A$2:$B$16,2,0),"" )</f>
        <v/>
      </c>
      <c r="F172" s="2" t="str">
        <f aca="false">_xlfn.IFNA(VLOOKUP(E172,PlanComptable!$B$2:$C$713,2,0),"" )</f>
        <v/>
      </c>
      <c r="H172" s="2" t="str">
        <f aca="false">_xlfn.IFNA(VLOOKUP(G172,PlanComptable!$B$2:$C$713,2,0),"" )</f>
        <v/>
      </c>
    </row>
    <row r="173" customFormat="false" ht="12.75" hidden="false" customHeight="true" outlineLevel="0" collapsed="false">
      <c r="B173" s="2" t="str">
        <f aca="false">_xlfn.IFNA(VLOOKUP(A173,Journaux!$A$2:$B$16,2,0),"" )</f>
        <v/>
      </c>
      <c r="F173" s="2" t="str">
        <f aca="false">_xlfn.IFNA(VLOOKUP(E173,PlanComptable!$B$2:$C$713,2,0),"" )</f>
        <v/>
      </c>
      <c r="H173" s="2" t="str">
        <f aca="false">_xlfn.IFNA(VLOOKUP(G173,PlanComptable!$B$2:$C$713,2,0),"" )</f>
        <v/>
      </c>
    </row>
    <row r="174" customFormat="false" ht="12.75" hidden="false" customHeight="true" outlineLevel="0" collapsed="false">
      <c r="B174" s="2" t="str">
        <f aca="false">_xlfn.IFNA(VLOOKUP(A174,Journaux!$A$2:$B$16,2,0),"" )</f>
        <v/>
      </c>
      <c r="F174" s="2" t="str">
        <f aca="false">_xlfn.IFNA(VLOOKUP(E174,PlanComptable!$B$2:$C$713,2,0),"" )</f>
        <v/>
      </c>
      <c r="H174" s="2" t="str">
        <f aca="false">_xlfn.IFNA(VLOOKUP(G174,PlanComptable!$B$2:$C$713,2,0),"" )</f>
        <v/>
      </c>
    </row>
    <row r="175" customFormat="false" ht="12.75" hidden="false" customHeight="true" outlineLevel="0" collapsed="false">
      <c r="B175" s="2" t="str">
        <f aca="false">_xlfn.IFNA(VLOOKUP(A175,Journaux!$A$2:$B$16,2,0),"" )</f>
        <v/>
      </c>
      <c r="F175" s="2" t="str">
        <f aca="false">_xlfn.IFNA(VLOOKUP(E175,PlanComptable!$B$2:$C$713,2,0),"" )</f>
        <v/>
      </c>
      <c r="H175" s="2" t="str">
        <f aca="false">_xlfn.IFNA(VLOOKUP(G175,PlanComptable!$B$2:$C$713,2,0),"" )</f>
        <v/>
      </c>
    </row>
    <row r="176" customFormat="false" ht="12.75" hidden="false" customHeight="true" outlineLevel="0" collapsed="false">
      <c r="B176" s="2" t="str">
        <f aca="false">_xlfn.IFNA(VLOOKUP(A176,Journaux!$A$2:$B$16,2,0),"" )</f>
        <v/>
      </c>
      <c r="F176" s="2" t="str">
        <f aca="false">_xlfn.IFNA(VLOOKUP(E176,PlanComptable!$B$2:$C$713,2,0),"" )</f>
        <v/>
      </c>
      <c r="H176" s="2" t="str">
        <f aca="false">_xlfn.IFNA(VLOOKUP(G176,PlanComptable!$B$2:$C$713,2,0),"" )</f>
        <v/>
      </c>
    </row>
    <row r="177" customFormat="false" ht="12.75" hidden="false" customHeight="true" outlineLevel="0" collapsed="false">
      <c r="B177" s="2" t="str">
        <f aca="false">_xlfn.IFNA(VLOOKUP(A177,Journaux!$A$2:$B$16,2,0),"" )</f>
        <v/>
      </c>
      <c r="F177" s="2" t="str">
        <f aca="false">_xlfn.IFNA(VLOOKUP(E177,PlanComptable!$B$2:$C$713,2,0),"" )</f>
        <v/>
      </c>
      <c r="H177" s="2" t="str">
        <f aca="false">_xlfn.IFNA(VLOOKUP(G177,PlanComptable!$B$2:$C$713,2,0),"" )</f>
        <v/>
      </c>
    </row>
    <row r="178" customFormat="false" ht="12.75" hidden="false" customHeight="true" outlineLevel="0" collapsed="false">
      <c r="B178" s="2" t="str">
        <f aca="false">_xlfn.IFNA(VLOOKUP(A178,Journaux!$A$2:$B$16,2,0),"" )</f>
        <v/>
      </c>
      <c r="F178" s="2" t="str">
        <f aca="false">_xlfn.IFNA(VLOOKUP(E178,PlanComptable!$B$2:$C$713,2,0),"" )</f>
        <v/>
      </c>
      <c r="H178" s="2" t="str">
        <f aca="false">_xlfn.IFNA(VLOOKUP(G178,PlanComptable!$B$2:$C$713,2,0),"" )</f>
        <v/>
      </c>
    </row>
    <row r="179" customFormat="false" ht="12.75" hidden="false" customHeight="true" outlineLevel="0" collapsed="false">
      <c r="B179" s="2" t="str">
        <f aca="false">_xlfn.IFNA(VLOOKUP(A179,Journaux!$A$2:$B$16,2,0),"" )</f>
        <v/>
      </c>
      <c r="F179" s="2" t="str">
        <f aca="false">_xlfn.IFNA(VLOOKUP(E179,PlanComptable!$B$2:$C$713,2,0),"" )</f>
        <v/>
      </c>
      <c r="H179" s="2" t="str">
        <f aca="false">_xlfn.IFNA(VLOOKUP(G179,PlanComptable!$B$2:$C$713,2,0),"" )</f>
        <v/>
      </c>
    </row>
    <row r="180" customFormat="false" ht="12.75" hidden="false" customHeight="true" outlineLevel="0" collapsed="false">
      <c r="B180" s="2" t="str">
        <f aca="false">_xlfn.IFNA(VLOOKUP(A180,Journaux!$A$2:$B$16,2,0),"" )</f>
        <v/>
      </c>
      <c r="F180" s="2" t="str">
        <f aca="false">_xlfn.IFNA(VLOOKUP(E180,PlanComptable!$B$2:$C$713,2,0),"" )</f>
        <v/>
      </c>
      <c r="H180" s="2" t="str">
        <f aca="false">_xlfn.IFNA(VLOOKUP(G180,PlanComptable!$B$2:$C$713,2,0),"" )</f>
        <v/>
      </c>
    </row>
    <row r="181" customFormat="false" ht="12.75" hidden="false" customHeight="true" outlineLevel="0" collapsed="false">
      <c r="B181" s="2" t="str">
        <f aca="false">_xlfn.IFNA(VLOOKUP(A181,Journaux!$A$2:$B$16,2,0),"" )</f>
        <v/>
      </c>
      <c r="F181" s="2" t="str">
        <f aca="false">_xlfn.IFNA(VLOOKUP(E181,PlanComptable!$B$2:$C$713,2,0),"" )</f>
        <v/>
      </c>
      <c r="H181" s="2" t="str">
        <f aca="false">_xlfn.IFNA(VLOOKUP(G181,PlanComptable!$B$2:$C$713,2,0),"" )</f>
        <v/>
      </c>
    </row>
    <row r="182" customFormat="false" ht="12.75" hidden="false" customHeight="true" outlineLevel="0" collapsed="false">
      <c r="B182" s="2" t="str">
        <f aca="false">_xlfn.IFNA(VLOOKUP(A182,Journaux!$A$2:$B$16,2,0),"" )</f>
        <v/>
      </c>
      <c r="F182" s="2" t="str">
        <f aca="false">_xlfn.IFNA(VLOOKUP(E182,PlanComptable!$B$2:$C$713,2,0),"" )</f>
        <v/>
      </c>
      <c r="H182" s="2" t="str">
        <f aca="false">_xlfn.IFNA(VLOOKUP(G182,PlanComptable!$B$2:$C$713,2,0),"" )</f>
        <v/>
      </c>
    </row>
    <row r="183" customFormat="false" ht="12.75" hidden="false" customHeight="true" outlineLevel="0" collapsed="false">
      <c r="B183" s="2" t="str">
        <f aca="false">_xlfn.IFNA(VLOOKUP(A183,Journaux!$A$2:$B$16,2,0),"" )</f>
        <v/>
      </c>
      <c r="F183" s="2" t="str">
        <f aca="false">_xlfn.IFNA(VLOOKUP(E183,PlanComptable!$B$2:$C$713,2,0),"" )</f>
        <v/>
      </c>
      <c r="H183" s="2" t="str">
        <f aca="false">_xlfn.IFNA(VLOOKUP(G183,PlanComptable!$B$2:$C$713,2,0),"" )</f>
        <v/>
      </c>
    </row>
    <row r="184" customFormat="false" ht="12.75" hidden="false" customHeight="true" outlineLevel="0" collapsed="false">
      <c r="B184" s="2" t="str">
        <f aca="false">_xlfn.IFNA(VLOOKUP(A184,Journaux!$A$2:$B$16,2,0),"" )</f>
        <v/>
      </c>
      <c r="F184" s="2" t="str">
        <f aca="false">_xlfn.IFNA(VLOOKUP(E184,PlanComptable!$B$2:$C$713,2,0),"" )</f>
        <v/>
      </c>
      <c r="H184" s="2" t="str">
        <f aca="false">_xlfn.IFNA(VLOOKUP(G184,PlanComptable!$B$2:$C$713,2,0),"" )</f>
        <v/>
      </c>
    </row>
    <row r="185" customFormat="false" ht="12.75" hidden="false" customHeight="true" outlineLevel="0" collapsed="false">
      <c r="B185" s="2" t="str">
        <f aca="false">_xlfn.IFNA(VLOOKUP(A185,Journaux!$A$2:$B$16,2,0),"" )</f>
        <v/>
      </c>
      <c r="F185" s="2" t="str">
        <f aca="false">_xlfn.IFNA(VLOOKUP(E185,PlanComptable!$B$2:$C$713,2,0),"" )</f>
        <v/>
      </c>
      <c r="H185" s="2" t="str">
        <f aca="false">_xlfn.IFNA(VLOOKUP(G185,PlanComptable!$B$2:$C$713,2,0),"" )</f>
        <v/>
      </c>
    </row>
    <row r="186" customFormat="false" ht="12.75" hidden="false" customHeight="true" outlineLevel="0" collapsed="false">
      <c r="B186" s="2" t="str">
        <f aca="false">_xlfn.IFNA(VLOOKUP(A186,Journaux!$A$2:$B$16,2,0),"" )</f>
        <v/>
      </c>
      <c r="F186" s="2" t="str">
        <f aca="false">_xlfn.IFNA(VLOOKUP(E186,PlanComptable!$B$2:$C$713,2,0),"" )</f>
        <v/>
      </c>
      <c r="H186" s="2" t="str">
        <f aca="false">_xlfn.IFNA(VLOOKUP(G186,PlanComptable!$B$2:$C$713,2,0),"" )</f>
        <v/>
      </c>
    </row>
    <row r="187" customFormat="false" ht="12.75" hidden="false" customHeight="true" outlineLevel="0" collapsed="false">
      <c r="B187" s="2" t="str">
        <f aca="false">_xlfn.IFNA(VLOOKUP(A187,Journaux!$A$2:$B$16,2,0),"" )</f>
        <v/>
      </c>
      <c r="F187" s="2" t="str">
        <f aca="false">_xlfn.IFNA(VLOOKUP(E187,PlanComptable!$B$2:$C$713,2,0),"" )</f>
        <v/>
      </c>
      <c r="H187" s="2" t="str">
        <f aca="false">_xlfn.IFNA(VLOOKUP(G187,PlanComptable!$B$2:$C$713,2,0),"" )</f>
        <v/>
      </c>
    </row>
    <row r="188" customFormat="false" ht="12.75" hidden="false" customHeight="true" outlineLevel="0" collapsed="false">
      <c r="B188" s="2" t="str">
        <f aca="false">_xlfn.IFNA(VLOOKUP(A188,Journaux!$A$2:$B$16,2,0),"" )</f>
        <v/>
      </c>
      <c r="F188" s="2" t="str">
        <f aca="false">_xlfn.IFNA(VLOOKUP(E188,PlanComptable!$B$2:$C$713,2,0),"" )</f>
        <v/>
      </c>
      <c r="H188" s="2" t="str">
        <f aca="false">_xlfn.IFNA(VLOOKUP(G188,PlanComptable!$B$2:$C$713,2,0),"" )</f>
        <v/>
      </c>
    </row>
    <row r="189" customFormat="false" ht="12.75" hidden="false" customHeight="true" outlineLevel="0" collapsed="false">
      <c r="B189" s="2" t="str">
        <f aca="false">_xlfn.IFNA(VLOOKUP(A189,Journaux!$A$2:$B$16,2,0),"" )</f>
        <v/>
      </c>
      <c r="F189" s="2" t="str">
        <f aca="false">_xlfn.IFNA(VLOOKUP(E189,PlanComptable!$B$2:$C$713,2,0),"" )</f>
        <v/>
      </c>
      <c r="H189" s="2" t="str">
        <f aca="false">_xlfn.IFNA(VLOOKUP(G189,PlanComptable!$B$2:$C$713,2,0),"" )</f>
        <v/>
      </c>
    </row>
    <row r="190" customFormat="false" ht="12.75" hidden="false" customHeight="true" outlineLevel="0" collapsed="false">
      <c r="B190" s="2" t="str">
        <f aca="false">_xlfn.IFNA(VLOOKUP(A190,Journaux!$A$2:$B$16,2,0),"" )</f>
        <v/>
      </c>
      <c r="F190" s="2" t="str">
        <f aca="false">_xlfn.IFNA(VLOOKUP(E190,PlanComptable!$B$2:$C$713,2,0),"" )</f>
        <v/>
      </c>
      <c r="H190" s="2" t="str">
        <f aca="false">_xlfn.IFNA(VLOOKUP(G190,PlanComptable!$B$2:$C$713,2,0),"" )</f>
        <v/>
      </c>
    </row>
    <row r="191" customFormat="false" ht="12.75" hidden="false" customHeight="true" outlineLevel="0" collapsed="false">
      <c r="B191" s="2" t="str">
        <f aca="false">_xlfn.IFNA(VLOOKUP(A191,Journaux!$A$2:$B$16,2,0),"" )</f>
        <v/>
      </c>
      <c r="F191" s="2" t="str">
        <f aca="false">_xlfn.IFNA(VLOOKUP(E191,PlanComptable!$B$2:$C$713,2,0),"" )</f>
        <v/>
      </c>
      <c r="H191" s="2" t="str">
        <f aca="false">_xlfn.IFNA(VLOOKUP(G191,PlanComptable!$B$2:$C$713,2,0),"" )</f>
        <v/>
      </c>
    </row>
    <row r="192" customFormat="false" ht="12.75" hidden="false" customHeight="true" outlineLevel="0" collapsed="false">
      <c r="B192" s="2" t="str">
        <f aca="false">_xlfn.IFNA(VLOOKUP(A192,Journaux!$A$2:$B$16,2,0),"" )</f>
        <v/>
      </c>
      <c r="F192" s="2" t="str">
        <f aca="false">_xlfn.IFNA(VLOOKUP(E192,PlanComptable!$B$2:$C$713,2,0),"" )</f>
        <v/>
      </c>
      <c r="H192" s="2" t="str">
        <f aca="false">_xlfn.IFNA(VLOOKUP(G192,PlanComptable!$B$2:$C$713,2,0),"" )</f>
        <v/>
      </c>
    </row>
    <row r="193" customFormat="false" ht="12.75" hidden="false" customHeight="true" outlineLevel="0" collapsed="false">
      <c r="B193" s="2" t="str">
        <f aca="false">_xlfn.IFNA(VLOOKUP(A193,Journaux!$A$2:$B$16,2,0),"" )</f>
        <v/>
      </c>
      <c r="F193" s="2" t="str">
        <f aca="false">_xlfn.IFNA(VLOOKUP(E193,PlanComptable!$B$2:$C$713,2,0),"" )</f>
        <v/>
      </c>
      <c r="H193" s="2" t="str">
        <f aca="false">_xlfn.IFNA(VLOOKUP(G193,PlanComptable!$B$2:$C$713,2,0),"" )</f>
        <v/>
      </c>
    </row>
    <row r="194" customFormat="false" ht="12.75" hidden="false" customHeight="true" outlineLevel="0" collapsed="false">
      <c r="B194" s="2" t="str">
        <f aca="false">_xlfn.IFNA(VLOOKUP(A194,Journaux!$A$2:$B$16,2,0),"" )</f>
        <v/>
      </c>
      <c r="F194" s="2" t="str">
        <f aca="false">_xlfn.IFNA(VLOOKUP(E194,PlanComptable!$B$2:$C$713,2,0),"" )</f>
        <v/>
      </c>
      <c r="H194" s="2" t="str">
        <f aca="false">_xlfn.IFNA(VLOOKUP(G194,PlanComptable!$B$2:$C$713,2,0),"" )</f>
        <v/>
      </c>
    </row>
    <row r="195" customFormat="false" ht="12.75" hidden="false" customHeight="true" outlineLevel="0" collapsed="false">
      <c r="B195" s="2" t="str">
        <f aca="false">_xlfn.IFNA(VLOOKUP(A195,Journaux!$A$2:$B$16,2,0),"" )</f>
        <v/>
      </c>
      <c r="F195" s="2" t="str">
        <f aca="false">_xlfn.IFNA(VLOOKUP(E195,PlanComptable!$B$2:$C$713,2,0),"" )</f>
        <v/>
      </c>
      <c r="H195" s="2" t="str">
        <f aca="false">_xlfn.IFNA(VLOOKUP(G195,PlanComptable!$B$2:$C$713,2,0),"" )</f>
        <v/>
      </c>
    </row>
    <row r="196" customFormat="false" ht="12.75" hidden="false" customHeight="true" outlineLevel="0" collapsed="false">
      <c r="B196" s="2" t="str">
        <f aca="false">_xlfn.IFNA(VLOOKUP(A196,Journaux!$A$2:$B$16,2,0),"" )</f>
        <v/>
      </c>
      <c r="F196" s="2" t="str">
        <f aca="false">_xlfn.IFNA(VLOOKUP(E196,PlanComptable!$B$2:$C$713,2,0),"" )</f>
        <v/>
      </c>
      <c r="H196" s="2" t="str">
        <f aca="false">_xlfn.IFNA(VLOOKUP(G196,PlanComptable!$B$2:$C$713,2,0),"" )</f>
        <v/>
      </c>
    </row>
    <row r="197" customFormat="false" ht="12.75" hidden="false" customHeight="true" outlineLevel="0" collapsed="false">
      <c r="B197" s="2" t="str">
        <f aca="false">_xlfn.IFNA(VLOOKUP(A197,Journaux!$A$2:$B$16,2,0),"" )</f>
        <v/>
      </c>
      <c r="F197" s="2" t="str">
        <f aca="false">_xlfn.IFNA(VLOOKUP(E197,PlanComptable!$B$2:$C$713,2,0),"" )</f>
        <v/>
      </c>
      <c r="H197" s="2" t="str">
        <f aca="false">_xlfn.IFNA(VLOOKUP(G197,PlanComptable!$B$2:$C$713,2,0),"" )</f>
        <v/>
      </c>
    </row>
    <row r="198" customFormat="false" ht="12.75" hidden="false" customHeight="true" outlineLevel="0" collapsed="false">
      <c r="B198" s="2" t="str">
        <f aca="false">_xlfn.IFNA(VLOOKUP(A198,Journaux!$A$2:$B$16,2,0),"" )</f>
        <v/>
      </c>
      <c r="F198" s="2" t="str">
        <f aca="false">_xlfn.IFNA(VLOOKUP(E198,PlanComptable!$B$2:$C$713,2,0),"" )</f>
        <v/>
      </c>
      <c r="H198" s="2" t="str">
        <f aca="false">_xlfn.IFNA(VLOOKUP(G198,PlanComptable!$B$2:$C$713,2,0),"" )</f>
        <v/>
      </c>
    </row>
    <row r="199" customFormat="false" ht="12.75" hidden="false" customHeight="true" outlineLevel="0" collapsed="false">
      <c r="B199" s="2" t="str">
        <f aca="false">_xlfn.IFNA(VLOOKUP(A199,Journaux!$A$2:$B$16,2,0),"" )</f>
        <v/>
      </c>
      <c r="F199" s="2" t="str">
        <f aca="false">_xlfn.IFNA(VLOOKUP(E199,PlanComptable!$B$2:$C$713,2,0),"" )</f>
        <v/>
      </c>
      <c r="H199" s="2" t="str">
        <f aca="false">_xlfn.IFNA(VLOOKUP(G199,PlanComptable!$B$2:$C$713,2,0),"" )</f>
        <v/>
      </c>
    </row>
    <row r="200" customFormat="false" ht="12.75" hidden="false" customHeight="true" outlineLevel="0" collapsed="false">
      <c r="B200" s="2" t="str">
        <f aca="false">_xlfn.IFNA(VLOOKUP(A200,Journaux!$A$2:$B$16,2,0),"" )</f>
        <v/>
      </c>
      <c r="F200" s="2" t="str">
        <f aca="false">_xlfn.IFNA(VLOOKUP(E200,PlanComptable!$B$2:$C$713,2,0),"" )</f>
        <v/>
      </c>
      <c r="H200" s="2" t="str">
        <f aca="false">_xlfn.IFNA(VLOOKUP(G200,PlanComptable!$B$2:$C$713,2,0),"" )</f>
        <v/>
      </c>
    </row>
    <row r="201" customFormat="false" ht="12.75" hidden="false" customHeight="true" outlineLevel="0" collapsed="false">
      <c r="B201" s="2" t="str">
        <f aca="false">_xlfn.IFNA(VLOOKUP(A201,Journaux!$A$2:$B$16,2,0),"" )</f>
        <v/>
      </c>
      <c r="F201" s="2" t="str">
        <f aca="false">_xlfn.IFNA(VLOOKUP(E201,PlanComptable!$B$2:$C$713,2,0),"" )</f>
        <v/>
      </c>
      <c r="H201" s="2" t="str">
        <f aca="false">_xlfn.IFNA(VLOOKUP(G201,PlanComptable!$B$2:$C$713,2,0),"" )</f>
        <v/>
      </c>
    </row>
    <row r="202" customFormat="false" ht="12.75" hidden="false" customHeight="true" outlineLevel="0" collapsed="false">
      <c r="B202" s="2" t="str">
        <f aca="false">_xlfn.IFNA(VLOOKUP(A202,Journaux!$A$2:$B$16,2,0),"" )</f>
        <v/>
      </c>
      <c r="F202" s="2" t="str">
        <f aca="false">_xlfn.IFNA(VLOOKUP(E202,PlanComptable!$B$2:$C$713,2,0),"" )</f>
        <v/>
      </c>
      <c r="H202" s="2" t="str">
        <f aca="false">_xlfn.IFNA(VLOOKUP(G202,PlanComptable!$B$2:$C$713,2,0),"" )</f>
        <v/>
      </c>
    </row>
    <row r="203" customFormat="false" ht="12.75" hidden="false" customHeight="true" outlineLevel="0" collapsed="false">
      <c r="B203" s="2" t="str">
        <f aca="false">_xlfn.IFNA(VLOOKUP(A203,Journaux!$A$2:$B$16,2,0),"" )</f>
        <v/>
      </c>
      <c r="F203" s="2" t="str">
        <f aca="false">_xlfn.IFNA(VLOOKUP(E203,PlanComptable!$B$2:$C$713,2,0),"" )</f>
        <v/>
      </c>
      <c r="H203" s="2" t="str">
        <f aca="false">_xlfn.IFNA(VLOOKUP(G203,PlanComptable!$B$2:$C$713,2,0),"" )</f>
        <v/>
      </c>
    </row>
    <row r="204" customFormat="false" ht="12.75" hidden="false" customHeight="true" outlineLevel="0" collapsed="false">
      <c r="B204" s="2" t="str">
        <f aca="false">_xlfn.IFNA(VLOOKUP(A204,Journaux!$A$2:$B$16,2,0),"" )</f>
        <v/>
      </c>
      <c r="F204" s="2" t="str">
        <f aca="false">_xlfn.IFNA(VLOOKUP(E204,PlanComptable!$B$2:$C$713,2,0),"" )</f>
        <v/>
      </c>
      <c r="H204" s="2" t="str">
        <f aca="false">_xlfn.IFNA(VLOOKUP(G204,PlanComptable!$B$2:$C$713,2,0),"" )</f>
        <v/>
      </c>
    </row>
    <row r="205" customFormat="false" ht="12.75" hidden="false" customHeight="true" outlineLevel="0" collapsed="false">
      <c r="B205" s="2" t="str">
        <f aca="false">_xlfn.IFNA(VLOOKUP(A205,Journaux!$A$2:$B$16,2,0),"" )</f>
        <v/>
      </c>
      <c r="F205" s="2" t="str">
        <f aca="false">_xlfn.IFNA(VLOOKUP(E205,PlanComptable!$B$2:$C$713,2,0),"" )</f>
        <v/>
      </c>
      <c r="H205" s="2" t="str">
        <f aca="false">_xlfn.IFNA(VLOOKUP(G205,PlanComptable!$B$2:$C$713,2,0),"" )</f>
        <v/>
      </c>
    </row>
    <row r="206" customFormat="false" ht="12.75" hidden="false" customHeight="true" outlineLevel="0" collapsed="false">
      <c r="B206" s="2" t="str">
        <f aca="false">_xlfn.IFNA(VLOOKUP(A206,Journaux!$A$2:$B$16,2,0),"" )</f>
        <v/>
      </c>
      <c r="F206" s="2" t="str">
        <f aca="false">_xlfn.IFNA(VLOOKUP(E206,PlanComptable!$B$2:$C$713,2,0),"" )</f>
        <v/>
      </c>
      <c r="H206" s="2" t="str">
        <f aca="false">_xlfn.IFNA(VLOOKUP(G206,PlanComptable!$B$2:$C$713,2,0),"" )</f>
        <v/>
      </c>
    </row>
    <row r="207" customFormat="false" ht="12.75" hidden="false" customHeight="true" outlineLevel="0" collapsed="false">
      <c r="B207" s="2" t="str">
        <f aca="false">_xlfn.IFNA(VLOOKUP(A207,Journaux!$A$2:$B$16,2,0),"" )</f>
        <v/>
      </c>
      <c r="F207" s="2" t="str">
        <f aca="false">_xlfn.IFNA(VLOOKUP(E207,PlanComptable!$B$2:$C$713,2,0),"" )</f>
        <v/>
      </c>
      <c r="H207" s="2" t="str">
        <f aca="false">_xlfn.IFNA(VLOOKUP(G207,PlanComptable!$B$2:$C$713,2,0),"" )</f>
        <v/>
      </c>
    </row>
    <row r="208" customFormat="false" ht="12.75" hidden="false" customHeight="true" outlineLevel="0" collapsed="false">
      <c r="B208" s="2" t="str">
        <f aca="false">_xlfn.IFNA(VLOOKUP(A208,Journaux!$A$2:$B$16,2,0),"" )</f>
        <v/>
      </c>
      <c r="F208" s="2" t="str">
        <f aca="false">_xlfn.IFNA(VLOOKUP(E208,PlanComptable!$B$2:$C$713,2,0),"" )</f>
        <v/>
      </c>
      <c r="H208" s="2" t="str">
        <f aca="false">_xlfn.IFNA(VLOOKUP(G208,PlanComptable!$B$2:$C$713,2,0),"" )</f>
        <v/>
      </c>
    </row>
    <row r="209" customFormat="false" ht="12.75" hidden="false" customHeight="true" outlineLevel="0" collapsed="false">
      <c r="B209" s="2" t="str">
        <f aca="false">_xlfn.IFNA(VLOOKUP(A209,Journaux!$A$2:$B$16,2,0),"" )</f>
        <v/>
      </c>
      <c r="F209" s="2" t="str">
        <f aca="false">_xlfn.IFNA(VLOOKUP(E209,PlanComptable!$B$2:$C$713,2,0),"" )</f>
        <v/>
      </c>
      <c r="H209" s="2" t="str">
        <f aca="false">_xlfn.IFNA(VLOOKUP(G209,PlanComptable!$B$2:$C$713,2,0),"" )</f>
        <v/>
      </c>
    </row>
    <row r="210" customFormat="false" ht="12.75" hidden="false" customHeight="true" outlineLevel="0" collapsed="false">
      <c r="B210" s="2" t="str">
        <f aca="false">_xlfn.IFNA(VLOOKUP(A210,Journaux!$A$2:$B$16,2,0),"" )</f>
        <v/>
      </c>
      <c r="F210" s="2" t="str">
        <f aca="false">_xlfn.IFNA(VLOOKUP(E210,PlanComptable!$B$2:$C$713,2,0),"" )</f>
        <v/>
      </c>
      <c r="H210" s="2" t="str">
        <f aca="false">_xlfn.IFNA(VLOOKUP(G210,PlanComptable!$B$2:$C$713,2,0),"" )</f>
        <v/>
      </c>
    </row>
    <row r="211" customFormat="false" ht="12.75" hidden="false" customHeight="true" outlineLevel="0" collapsed="false">
      <c r="B211" s="2" t="str">
        <f aca="false">_xlfn.IFNA(VLOOKUP(A211,Journaux!$A$2:$B$16,2,0),"" )</f>
        <v/>
      </c>
      <c r="F211" s="2" t="str">
        <f aca="false">_xlfn.IFNA(VLOOKUP(E211,PlanComptable!$B$2:$C$713,2,0),"" )</f>
        <v/>
      </c>
      <c r="H211" s="2" t="str">
        <f aca="false">_xlfn.IFNA(VLOOKUP(G211,PlanComptable!$B$2:$C$713,2,0),"" )</f>
        <v/>
      </c>
    </row>
    <row r="212" customFormat="false" ht="12.75" hidden="false" customHeight="true" outlineLevel="0" collapsed="false">
      <c r="B212" s="2" t="str">
        <f aca="false">_xlfn.IFNA(VLOOKUP(A212,Journaux!$A$2:$B$16,2,0),"" )</f>
        <v/>
      </c>
      <c r="F212" s="2" t="str">
        <f aca="false">_xlfn.IFNA(VLOOKUP(E212,PlanComptable!$B$2:$C$713,2,0),"" )</f>
        <v/>
      </c>
      <c r="H212" s="2" t="str">
        <f aca="false">_xlfn.IFNA(VLOOKUP(G212,PlanComptable!$B$2:$C$713,2,0),"" )</f>
        <v/>
      </c>
    </row>
    <row r="213" customFormat="false" ht="12.75" hidden="false" customHeight="true" outlineLevel="0" collapsed="false">
      <c r="B213" s="2" t="str">
        <f aca="false">_xlfn.IFNA(VLOOKUP(A213,Journaux!$A$2:$B$16,2,0),"" )</f>
        <v/>
      </c>
      <c r="F213" s="2" t="str">
        <f aca="false">_xlfn.IFNA(VLOOKUP(E213,PlanComptable!$B$2:$C$713,2,0),"" )</f>
        <v/>
      </c>
      <c r="H213" s="2" t="str">
        <f aca="false">_xlfn.IFNA(VLOOKUP(G213,PlanComptable!$B$2:$C$713,2,0),"" )</f>
        <v/>
      </c>
    </row>
    <row r="214" customFormat="false" ht="12.75" hidden="false" customHeight="true" outlineLevel="0" collapsed="false">
      <c r="B214" s="2" t="str">
        <f aca="false">_xlfn.IFNA(VLOOKUP(A214,Journaux!$A$2:$B$16,2,0),"" )</f>
        <v/>
      </c>
      <c r="F214" s="2" t="str">
        <f aca="false">_xlfn.IFNA(VLOOKUP(E214,PlanComptable!$B$2:$C$713,2,0),"" )</f>
        <v/>
      </c>
      <c r="H214" s="2" t="str">
        <f aca="false">_xlfn.IFNA(VLOOKUP(G214,PlanComptable!$B$2:$C$713,2,0),"" )</f>
        <v/>
      </c>
    </row>
    <row r="215" customFormat="false" ht="12.75" hidden="false" customHeight="true" outlineLevel="0" collapsed="false">
      <c r="B215" s="2" t="str">
        <f aca="false">_xlfn.IFNA(VLOOKUP(A215,Journaux!$A$2:$B$16,2,0),"" )</f>
        <v/>
      </c>
      <c r="F215" s="2" t="str">
        <f aca="false">_xlfn.IFNA(VLOOKUP(E215,PlanComptable!$B$2:$C$713,2,0),"" )</f>
        <v/>
      </c>
      <c r="H215" s="2" t="str">
        <f aca="false">_xlfn.IFNA(VLOOKUP(G215,PlanComptable!$B$2:$C$713,2,0),"" )</f>
        <v/>
      </c>
    </row>
    <row r="216" customFormat="false" ht="12.75" hidden="false" customHeight="true" outlineLevel="0" collapsed="false">
      <c r="B216" s="2" t="str">
        <f aca="false">_xlfn.IFNA(VLOOKUP(A216,Journaux!$A$2:$B$16,2,0),"" )</f>
        <v/>
      </c>
      <c r="F216" s="2" t="str">
        <f aca="false">_xlfn.IFNA(VLOOKUP(E216,PlanComptable!$B$2:$C$713,2,0),"" )</f>
        <v/>
      </c>
      <c r="H216" s="2" t="str">
        <f aca="false">_xlfn.IFNA(VLOOKUP(G216,PlanComptable!$B$2:$C$713,2,0),"" )</f>
        <v/>
      </c>
    </row>
    <row r="217" customFormat="false" ht="12.75" hidden="false" customHeight="true" outlineLevel="0" collapsed="false">
      <c r="B217" s="2" t="str">
        <f aca="false">_xlfn.IFNA(VLOOKUP(A217,Journaux!$A$2:$B$16,2,0),"" )</f>
        <v/>
      </c>
      <c r="F217" s="2" t="str">
        <f aca="false">_xlfn.IFNA(VLOOKUP(E217,PlanComptable!$B$2:$C$713,2,0),"" )</f>
        <v/>
      </c>
      <c r="H217" s="2" t="str">
        <f aca="false">_xlfn.IFNA(VLOOKUP(G217,PlanComptable!$B$2:$C$713,2,0),"" )</f>
        <v/>
      </c>
    </row>
    <row r="218" customFormat="false" ht="12.75" hidden="false" customHeight="true" outlineLevel="0" collapsed="false">
      <c r="B218" s="2" t="str">
        <f aca="false">_xlfn.IFNA(VLOOKUP(A218,Journaux!$A$2:$B$16,2,0),"" )</f>
        <v/>
      </c>
      <c r="F218" s="2" t="str">
        <f aca="false">_xlfn.IFNA(VLOOKUP(E218,PlanComptable!$B$2:$C$713,2,0),"" )</f>
        <v/>
      </c>
      <c r="H218" s="2" t="str">
        <f aca="false">_xlfn.IFNA(VLOOKUP(G218,PlanComptable!$B$2:$C$713,2,0),"" )</f>
        <v/>
      </c>
    </row>
    <row r="219" customFormat="false" ht="12.75" hidden="false" customHeight="true" outlineLevel="0" collapsed="false">
      <c r="B219" s="2" t="str">
        <f aca="false">_xlfn.IFNA(VLOOKUP(A219,Journaux!$A$2:$B$16,2,0),"" )</f>
        <v/>
      </c>
      <c r="F219" s="2" t="str">
        <f aca="false">_xlfn.IFNA(VLOOKUP(E219,PlanComptable!$B$2:$C$713,2,0),"" )</f>
        <v/>
      </c>
      <c r="H219" s="2" t="str">
        <f aca="false">_xlfn.IFNA(VLOOKUP(G219,PlanComptable!$B$2:$C$713,2,0),"" )</f>
        <v/>
      </c>
    </row>
    <row r="220" customFormat="false" ht="12.75" hidden="false" customHeight="true" outlineLevel="0" collapsed="false">
      <c r="B220" s="2" t="str">
        <f aca="false">_xlfn.IFNA(VLOOKUP(A220,Journaux!$A$2:$B$16,2,0),"" )</f>
        <v/>
      </c>
      <c r="F220" s="2" t="str">
        <f aca="false">_xlfn.IFNA(VLOOKUP(E220,PlanComptable!$B$2:$C$713,2,0),"" )</f>
        <v/>
      </c>
      <c r="H220" s="2" t="str">
        <f aca="false">_xlfn.IFNA(VLOOKUP(G220,PlanComptable!$B$2:$C$713,2,0),"" )</f>
        <v/>
      </c>
    </row>
    <row r="221" customFormat="false" ht="12.75" hidden="false" customHeight="true" outlineLevel="0" collapsed="false">
      <c r="B221" s="2" t="str">
        <f aca="false">_xlfn.IFNA(VLOOKUP(A221,Journaux!$A$2:$B$16,2,0),"" )</f>
        <v/>
      </c>
      <c r="F221" s="2" t="str">
        <f aca="false">_xlfn.IFNA(VLOOKUP(E221,PlanComptable!$B$2:$C$713,2,0),"" )</f>
        <v/>
      </c>
      <c r="H221" s="2" t="str">
        <f aca="false">_xlfn.IFNA(VLOOKUP(G221,PlanComptable!$B$2:$C$713,2,0),"" )</f>
        <v/>
      </c>
    </row>
    <row r="222" customFormat="false" ht="12.75" hidden="false" customHeight="true" outlineLevel="0" collapsed="false">
      <c r="B222" s="2" t="str">
        <f aca="false">_xlfn.IFNA(VLOOKUP(A222,Journaux!$A$2:$B$16,2,0),"" )</f>
        <v/>
      </c>
      <c r="F222" s="2" t="str">
        <f aca="false">_xlfn.IFNA(VLOOKUP(E222,PlanComptable!$B$2:$C$713,2,0),"" )</f>
        <v/>
      </c>
      <c r="H222" s="2" t="str">
        <f aca="false">_xlfn.IFNA(VLOOKUP(G222,PlanComptable!$B$2:$C$713,2,0),"" )</f>
        <v/>
      </c>
    </row>
    <row r="223" customFormat="false" ht="12.75" hidden="false" customHeight="true" outlineLevel="0" collapsed="false">
      <c r="B223" s="2" t="str">
        <f aca="false">_xlfn.IFNA(VLOOKUP(A223,Journaux!$A$2:$B$16,2,0),"" )</f>
        <v/>
      </c>
      <c r="F223" s="2" t="str">
        <f aca="false">_xlfn.IFNA(VLOOKUP(E223,PlanComptable!$B$2:$C$713,2,0),"" )</f>
        <v/>
      </c>
      <c r="H223" s="2" t="str">
        <f aca="false">_xlfn.IFNA(VLOOKUP(G223,PlanComptable!$B$2:$C$713,2,0),"" )</f>
        <v/>
      </c>
    </row>
    <row r="224" customFormat="false" ht="12.75" hidden="false" customHeight="true" outlineLevel="0" collapsed="false">
      <c r="B224" s="2" t="str">
        <f aca="false">_xlfn.IFNA(VLOOKUP(A224,Journaux!$A$2:$B$16,2,0),"" )</f>
        <v/>
      </c>
      <c r="F224" s="2" t="str">
        <f aca="false">_xlfn.IFNA(VLOOKUP(E224,PlanComptable!$B$2:$C$713,2,0),"" )</f>
        <v/>
      </c>
      <c r="H224" s="2" t="str">
        <f aca="false">_xlfn.IFNA(VLOOKUP(G224,PlanComptable!$B$2:$C$713,2,0),"" )</f>
        <v/>
      </c>
    </row>
    <row r="225" customFormat="false" ht="12.75" hidden="false" customHeight="true" outlineLevel="0" collapsed="false">
      <c r="B225" s="2" t="str">
        <f aca="false">_xlfn.IFNA(VLOOKUP(A225,Journaux!$A$2:$B$16,2,0),"" )</f>
        <v/>
      </c>
      <c r="F225" s="2" t="str">
        <f aca="false">_xlfn.IFNA(VLOOKUP(E225,PlanComptable!$B$2:$C$713,2,0),"" )</f>
        <v/>
      </c>
      <c r="H225" s="2" t="str">
        <f aca="false">_xlfn.IFNA(VLOOKUP(G225,PlanComptable!$B$2:$C$713,2,0),"" )</f>
        <v/>
      </c>
    </row>
    <row r="226" customFormat="false" ht="12.75" hidden="false" customHeight="true" outlineLevel="0" collapsed="false">
      <c r="B226" s="2" t="str">
        <f aca="false">_xlfn.IFNA(VLOOKUP(A226,Journaux!$A$2:$B$16,2,0),"" )</f>
        <v/>
      </c>
      <c r="F226" s="2" t="str">
        <f aca="false">_xlfn.IFNA(VLOOKUP(E226,PlanComptable!$B$2:$C$713,2,0),"" )</f>
        <v/>
      </c>
      <c r="H226" s="2" t="str">
        <f aca="false">_xlfn.IFNA(VLOOKUP(G226,PlanComptable!$B$2:$C$713,2,0),"" )</f>
        <v/>
      </c>
    </row>
    <row r="227" customFormat="false" ht="12.75" hidden="false" customHeight="true" outlineLevel="0" collapsed="false">
      <c r="B227" s="2" t="str">
        <f aca="false">_xlfn.IFNA(VLOOKUP(A227,Journaux!$A$2:$B$16,2,0),"" )</f>
        <v/>
      </c>
      <c r="F227" s="2" t="str">
        <f aca="false">_xlfn.IFNA(VLOOKUP(E227,PlanComptable!$B$2:$C$713,2,0),"" )</f>
        <v/>
      </c>
      <c r="H227" s="2" t="str">
        <f aca="false">_xlfn.IFNA(VLOOKUP(G227,PlanComptable!$B$2:$C$713,2,0),"" )</f>
        <v/>
      </c>
    </row>
    <row r="228" customFormat="false" ht="12.75" hidden="false" customHeight="true" outlineLevel="0" collapsed="false">
      <c r="B228" s="2" t="str">
        <f aca="false">_xlfn.IFNA(VLOOKUP(A228,Journaux!$A$2:$B$16,2,0),"" )</f>
        <v/>
      </c>
      <c r="F228" s="2" t="str">
        <f aca="false">_xlfn.IFNA(VLOOKUP(E228,PlanComptable!$B$2:$C$713,2,0),"" )</f>
        <v/>
      </c>
      <c r="H228" s="2" t="str">
        <f aca="false">_xlfn.IFNA(VLOOKUP(G228,PlanComptable!$B$2:$C$713,2,0),"" )</f>
        <v/>
      </c>
    </row>
    <row r="229" customFormat="false" ht="12.75" hidden="false" customHeight="true" outlineLevel="0" collapsed="false">
      <c r="B229" s="2" t="str">
        <f aca="false">_xlfn.IFNA(VLOOKUP(A229,Journaux!$A$2:$B$16,2,0),"" )</f>
        <v/>
      </c>
      <c r="F229" s="2" t="str">
        <f aca="false">_xlfn.IFNA(VLOOKUP(E229,PlanComptable!$B$2:$C$713,2,0),"" )</f>
        <v/>
      </c>
      <c r="H229" s="2" t="str">
        <f aca="false">_xlfn.IFNA(VLOOKUP(G229,PlanComptable!$B$2:$C$713,2,0),"" )</f>
        <v/>
      </c>
    </row>
    <row r="230" customFormat="false" ht="12.75" hidden="false" customHeight="true" outlineLevel="0" collapsed="false">
      <c r="B230" s="2" t="str">
        <f aca="false">_xlfn.IFNA(VLOOKUP(A230,Journaux!$A$2:$B$16,2,0),"" )</f>
        <v/>
      </c>
      <c r="F230" s="2" t="str">
        <f aca="false">_xlfn.IFNA(VLOOKUP(E230,PlanComptable!$B$2:$C$713,2,0),"" )</f>
        <v/>
      </c>
      <c r="H230" s="2" t="str">
        <f aca="false">_xlfn.IFNA(VLOOKUP(G230,PlanComptable!$B$2:$C$713,2,0),"" )</f>
        <v/>
      </c>
    </row>
    <row r="231" customFormat="false" ht="12.75" hidden="false" customHeight="true" outlineLevel="0" collapsed="false">
      <c r="B231" s="2" t="str">
        <f aca="false">_xlfn.IFNA(VLOOKUP(A231,Journaux!$A$2:$B$16,2,0),"" )</f>
        <v/>
      </c>
      <c r="F231" s="2" t="str">
        <f aca="false">_xlfn.IFNA(VLOOKUP(E231,PlanComptable!$B$2:$C$713,2,0),"" )</f>
        <v/>
      </c>
      <c r="H231" s="2" t="str">
        <f aca="false">_xlfn.IFNA(VLOOKUP(G231,PlanComptable!$B$2:$C$713,2,0),"" )</f>
        <v/>
      </c>
    </row>
    <row r="232" customFormat="false" ht="12.75" hidden="false" customHeight="true" outlineLevel="0" collapsed="false">
      <c r="B232" s="2" t="str">
        <f aca="false">_xlfn.IFNA(VLOOKUP(A232,Journaux!$A$2:$B$16,2,0),"" )</f>
        <v/>
      </c>
      <c r="F232" s="2" t="str">
        <f aca="false">_xlfn.IFNA(VLOOKUP(E232,PlanComptable!$B$2:$C$713,2,0),"" )</f>
        <v/>
      </c>
      <c r="H232" s="2" t="str">
        <f aca="false">_xlfn.IFNA(VLOOKUP(G232,PlanComptable!$B$2:$C$713,2,0),"" )</f>
        <v/>
      </c>
    </row>
    <row r="233" customFormat="false" ht="12.75" hidden="false" customHeight="true" outlineLevel="0" collapsed="false">
      <c r="B233" s="2" t="str">
        <f aca="false">_xlfn.IFNA(VLOOKUP(A233,Journaux!$A$2:$B$16,2,0),"" )</f>
        <v/>
      </c>
      <c r="F233" s="2" t="str">
        <f aca="false">_xlfn.IFNA(VLOOKUP(E233,PlanComptable!$B$2:$C$713,2,0),"" )</f>
        <v/>
      </c>
      <c r="H233" s="2" t="str">
        <f aca="false">_xlfn.IFNA(VLOOKUP(G233,PlanComptable!$B$2:$C$713,2,0),"" )</f>
        <v/>
      </c>
    </row>
    <row r="234" customFormat="false" ht="12.75" hidden="false" customHeight="true" outlineLevel="0" collapsed="false">
      <c r="B234" s="2" t="str">
        <f aca="false">_xlfn.IFNA(VLOOKUP(A234,Journaux!$A$2:$B$16,2,0),"" )</f>
        <v/>
      </c>
      <c r="F234" s="2" t="str">
        <f aca="false">_xlfn.IFNA(VLOOKUP(E234,PlanComptable!$B$2:$C$713,2,0),"" )</f>
        <v/>
      </c>
      <c r="H234" s="2" t="str">
        <f aca="false">_xlfn.IFNA(VLOOKUP(G234,PlanComptable!$B$2:$C$713,2,0),"" )</f>
        <v/>
      </c>
    </row>
    <row r="235" customFormat="false" ht="12.75" hidden="false" customHeight="true" outlineLevel="0" collapsed="false">
      <c r="B235" s="2" t="str">
        <f aca="false">_xlfn.IFNA(VLOOKUP(A235,Journaux!$A$2:$B$16,2,0),"" )</f>
        <v/>
      </c>
      <c r="F235" s="2" t="str">
        <f aca="false">_xlfn.IFNA(VLOOKUP(E235,PlanComptable!$B$2:$C$713,2,0),"" )</f>
        <v/>
      </c>
      <c r="H235" s="2" t="str">
        <f aca="false">_xlfn.IFNA(VLOOKUP(G235,PlanComptable!$B$2:$C$713,2,0),"" )</f>
        <v/>
      </c>
    </row>
    <row r="236" customFormat="false" ht="12.75" hidden="false" customHeight="true" outlineLevel="0" collapsed="false">
      <c r="B236" s="2" t="str">
        <f aca="false">_xlfn.IFNA(VLOOKUP(A236,Journaux!$A$2:$B$16,2,0),"" )</f>
        <v/>
      </c>
      <c r="F236" s="2" t="str">
        <f aca="false">_xlfn.IFNA(VLOOKUP(E236,PlanComptable!$B$2:$C$713,2,0),"" )</f>
        <v/>
      </c>
      <c r="H236" s="2" t="str">
        <f aca="false">_xlfn.IFNA(VLOOKUP(G236,PlanComptable!$B$2:$C$713,2,0),"" )</f>
        <v/>
      </c>
    </row>
    <row r="237" customFormat="false" ht="12.75" hidden="false" customHeight="true" outlineLevel="0" collapsed="false">
      <c r="B237" s="2" t="str">
        <f aca="false">_xlfn.IFNA(VLOOKUP(A237,Journaux!$A$2:$B$16,2,0),"" )</f>
        <v/>
      </c>
      <c r="F237" s="2" t="str">
        <f aca="false">_xlfn.IFNA(VLOOKUP(E237,PlanComptable!$B$2:$C$713,2,0),"" )</f>
        <v/>
      </c>
      <c r="H237" s="2" t="str">
        <f aca="false">_xlfn.IFNA(VLOOKUP(G237,PlanComptable!$B$2:$C$713,2,0),"" )</f>
        <v/>
      </c>
    </row>
    <row r="238" customFormat="false" ht="12.75" hidden="false" customHeight="true" outlineLevel="0" collapsed="false">
      <c r="B238" s="2" t="str">
        <f aca="false">_xlfn.IFNA(VLOOKUP(A238,Journaux!$A$2:$B$16,2,0),"" )</f>
        <v/>
      </c>
      <c r="F238" s="2" t="str">
        <f aca="false">_xlfn.IFNA(VLOOKUP(E238,PlanComptable!$B$2:$C$713,2,0),"" )</f>
        <v/>
      </c>
      <c r="H238" s="2" t="str">
        <f aca="false">_xlfn.IFNA(VLOOKUP(G238,PlanComptable!$B$2:$C$713,2,0),"" )</f>
        <v/>
      </c>
    </row>
    <row r="239" customFormat="false" ht="12.75" hidden="false" customHeight="true" outlineLevel="0" collapsed="false">
      <c r="B239" s="2" t="str">
        <f aca="false">_xlfn.IFNA(VLOOKUP(A239,Journaux!$A$2:$B$16,2,0),"" )</f>
        <v/>
      </c>
      <c r="F239" s="2" t="str">
        <f aca="false">_xlfn.IFNA(VLOOKUP(E239,PlanComptable!$B$2:$C$713,2,0),"" )</f>
        <v/>
      </c>
      <c r="H239" s="2" t="str">
        <f aca="false">_xlfn.IFNA(VLOOKUP(G239,PlanComptable!$B$2:$C$713,2,0),"" )</f>
        <v/>
      </c>
    </row>
    <row r="240" customFormat="false" ht="12.75" hidden="false" customHeight="true" outlineLevel="0" collapsed="false">
      <c r="B240" s="2" t="str">
        <f aca="false">_xlfn.IFNA(VLOOKUP(A240,Journaux!$A$2:$B$16,2,0),"" )</f>
        <v/>
      </c>
      <c r="F240" s="2" t="str">
        <f aca="false">_xlfn.IFNA(VLOOKUP(E240,PlanComptable!$B$2:$C$713,2,0),"" )</f>
        <v/>
      </c>
      <c r="H240" s="2" t="str">
        <f aca="false">_xlfn.IFNA(VLOOKUP(G240,PlanComptable!$B$2:$C$713,2,0),"" )</f>
        <v/>
      </c>
    </row>
    <row r="241" customFormat="false" ht="12.75" hidden="false" customHeight="true" outlineLevel="0" collapsed="false">
      <c r="B241" s="2" t="str">
        <f aca="false">_xlfn.IFNA(VLOOKUP(A241,Journaux!$A$2:$B$16,2,0),"" )</f>
        <v/>
      </c>
      <c r="F241" s="2" t="str">
        <f aca="false">_xlfn.IFNA(VLOOKUP(E241,PlanComptable!$B$2:$C$713,2,0),"" )</f>
        <v/>
      </c>
      <c r="H241" s="2" t="str">
        <f aca="false">_xlfn.IFNA(VLOOKUP(G241,PlanComptable!$B$2:$C$713,2,0),"" )</f>
        <v/>
      </c>
    </row>
    <row r="242" customFormat="false" ht="12.75" hidden="false" customHeight="true" outlineLevel="0" collapsed="false">
      <c r="B242" s="2" t="str">
        <f aca="false">_xlfn.IFNA(VLOOKUP(A242,Journaux!$A$2:$B$16,2,0),"" )</f>
        <v/>
      </c>
      <c r="F242" s="2" t="str">
        <f aca="false">_xlfn.IFNA(VLOOKUP(E242,PlanComptable!$B$2:$C$713,2,0),"" )</f>
        <v/>
      </c>
      <c r="H242" s="2" t="str">
        <f aca="false">_xlfn.IFNA(VLOOKUP(G242,PlanComptable!$B$2:$C$713,2,0),"" )</f>
        <v/>
      </c>
    </row>
    <row r="243" customFormat="false" ht="12.75" hidden="false" customHeight="true" outlineLevel="0" collapsed="false">
      <c r="B243" s="2" t="str">
        <f aca="false">_xlfn.IFNA(VLOOKUP(A243,Journaux!$A$2:$B$16,2,0),"" )</f>
        <v/>
      </c>
      <c r="F243" s="2" t="str">
        <f aca="false">_xlfn.IFNA(VLOOKUP(E243,PlanComptable!$B$2:$C$713,2,0),"" )</f>
        <v/>
      </c>
      <c r="H243" s="2" t="str">
        <f aca="false">_xlfn.IFNA(VLOOKUP(G243,PlanComptable!$B$2:$C$713,2,0),"" )</f>
        <v/>
      </c>
    </row>
    <row r="244" customFormat="false" ht="12.75" hidden="false" customHeight="true" outlineLevel="0" collapsed="false">
      <c r="B244" s="2" t="str">
        <f aca="false">_xlfn.IFNA(VLOOKUP(A244,Journaux!$A$2:$B$16,2,0),"" )</f>
        <v/>
      </c>
      <c r="F244" s="2" t="str">
        <f aca="false">_xlfn.IFNA(VLOOKUP(E244,PlanComptable!$B$2:$C$713,2,0),"" )</f>
        <v/>
      </c>
      <c r="H244" s="2" t="str">
        <f aca="false">_xlfn.IFNA(VLOOKUP(G244,PlanComptable!$B$2:$C$713,2,0),"" )</f>
        <v/>
      </c>
    </row>
    <row r="245" customFormat="false" ht="12.75" hidden="false" customHeight="true" outlineLevel="0" collapsed="false">
      <c r="B245" s="2" t="str">
        <f aca="false">_xlfn.IFNA(VLOOKUP(A245,Journaux!$A$2:$B$16,2,0),"" )</f>
        <v/>
      </c>
      <c r="F245" s="2" t="str">
        <f aca="false">_xlfn.IFNA(VLOOKUP(E245,PlanComptable!$B$2:$C$713,2,0),"" )</f>
        <v/>
      </c>
      <c r="H245" s="2" t="str">
        <f aca="false">_xlfn.IFNA(VLOOKUP(G245,PlanComptable!$B$2:$C$713,2,0),"" )</f>
        <v/>
      </c>
    </row>
    <row r="246" customFormat="false" ht="12.75" hidden="false" customHeight="true" outlineLevel="0" collapsed="false">
      <c r="B246" s="2" t="str">
        <f aca="false">_xlfn.IFNA(VLOOKUP(A246,Journaux!$A$2:$B$16,2,0),"" )</f>
        <v/>
      </c>
      <c r="F246" s="2" t="str">
        <f aca="false">_xlfn.IFNA(VLOOKUP(E246,PlanComptable!$B$2:$C$713,2,0),"" )</f>
        <v/>
      </c>
      <c r="H246" s="2" t="str">
        <f aca="false">_xlfn.IFNA(VLOOKUP(G246,PlanComptable!$B$2:$C$713,2,0),"" )</f>
        <v/>
      </c>
    </row>
    <row r="247" customFormat="false" ht="12.75" hidden="false" customHeight="true" outlineLevel="0" collapsed="false">
      <c r="B247" s="2" t="str">
        <f aca="false">_xlfn.IFNA(VLOOKUP(A247,Journaux!$A$2:$B$16,2,0),"" )</f>
        <v/>
      </c>
      <c r="F247" s="2" t="str">
        <f aca="false">_xlfn.IFNA(VLOOKUP(E247,PlanComptable!$B$2:$C$713,2,0),"" )</f>
        <v/>
      </c>
      <c r="H247" s="2" t="str">
        <f aca="false">_xlfn.IFNA(VLOOKUP(G247,PlanComptable!$B$2:$C$713,2,0),"" )</f>
        <v/>
      </c>
    </row>
    <row r="248" customFormat="false" ht="12.75" hidden="false" customHeight="true" outlineLevel="0" collapsed="false">
      <c r="B248" s="2" t="str">
        <f aca="false">_xlfn.IFNA(VLOOKUP(A248,Journaux!$A$2:$B$16,2,0),"" )</f>
        <v/>
      </c>
      <c r="F248" s="2" t="str">
        <f aca="false">_xlfn.IFNA(VLOOKUP(E248,PlanComptable!$B$2:$C$713,2,0),"" )</f>
        <v/>
      </c>
      <c r="H248" s="2" t="str">
        <f aca="false">_xlfn.IFNA(VLOOKUP(G248,PlanComptable!$B$2:$C$713,2,0),"" )</f>
        <v/>
      </c>
    </row>
    <row r="249" customFormat="false" ht="12.75" hidden="false" customHeight="true" outlineLevel="0" collapsed="false">
      <c r="B249" s="2" t="str">
        <f aca="false">_xlfn.IFNA(VLOOKUP(A249,Journaux!$A$2:$B$16,2,0),"" )</f>
        <v/>
      </c>
      <c r="F249" s="2" t="str">
        <f aca="false">_xlfn.IFNA(VLOOKUP(E249,PlanComptable!$B$2:$C$713,2,0),"" )</f>
        <v/>
      </c>
      <c r="H249" s="2" t="str">
        <f aca="false">_xlfn.IFNA(VLOOKUP(G249,PlanComptable!$B$2:$C$713,2,0),"" )</f>
        <v/>
      </c>
    </row>
    <row r="250" customFormat="false" ht="12.75" hidden="false" customHeight="true" outlineLevel="0" collapsed="false">
      <c r="B250" s="2" t="str">
        <f aca="false">_xlfn.IFNA(VLOOKUP(A250,Journaux!$A$2:$B$16,2,0),"" )</f>
        <v/>
      </c>
      <c r="F250" s="2" t="str">
        <f aca="false">_xlfn.IFNA(VLOOKUP(E250,PlanComptable!$B$2:$C$713,2,0),"" )</f>
        <v/>
      </c>
      <c r="H250" s="2" t="str">
        <f aca="false">_xlfn.IFNA(VLOOKUP(G250,PlanComptable!$B$2:$C$713,2,0),"" )</f>
        <v/>
      </c>
    </row>
    <row r="251" customFormat="false" ht="12.75" hidden="false" customHeight="true" outlineLevel="0" collapsed="false">
      <c r="B251" s="2" t="str">
        <f aca="false">_xlfn.IFNA(VLOOKUP(A251,Journaux!$A$2:$B$16,2,0),"" )</f>
        <v/>
      </c>
      <c r="F251" s="2" t="str">
        <f aca="false">_xlfn.IFNA(VLOOKUP(E251,PlanComptable!$B$2:$C$713,2,0),"" )</f>
        <v/>
      </c>
      <c r="H251" s="2" t="str">
        <f aca="false">_xlfn.IFNA(VLOOKUP(G251,PlanComptable!$B$2:$C$713,2,0),"" )</f>
        <v/>
      </c>
    </row>
    <row r="252" customFormat="false" ht="12.75" hidden="false" customHeight="true" outlineLevel="0" collapsed="false">
      <c r="B252" s="2" t="str">
        <f aca="false">_xlfn.IFNA(VLOOKUP(A252,Journaux!$A$2:$B$16,2,0),"" )</f>
        <v/>
      </c>
      <c r="F252" s="2" t="str">
        <f aca="false">_xlfn.IFNA(VLOOKUP(E252,PlanComptable!$B$2:$C$713,2,0),"" )</f>
        <v/>
      </c>
      <c r="H252" s="2" t="str">
        <f aca="false">_xlfn.IFNA(VLOOKUP(G252,PlanComptable!$B$2:$C$713,2,0),"" )</f>
        <v/>
      </c>
    </row>
    <row r="253" customFormat="false" ht="12.75" hidden="false" customHeight="true" outlineLevel="0" collapsed="false">
      <c r="B253" s="2" t="str">
        <f aca="false">_xlfn.IFNA(VLOOKUP(A253,Journaux!$A$2:$B$16,2,0),"" )</f>
        <v/>
      </c>
      <c r="F253" s="2" t="str">
        <f aca="false">_xlfn.IFNA(VLOOKUP(E253,PlanComptable!$B$2:$C$713,2,0),"" )</f>
        <v/>
      </c>
      <c r="H253" s="2" t="str">
        <f aca="false">_xlfn.IFNA(VLOOKUP(G253,PlanComptable!$B$2:$C$713,2,0),"" )</f>
        <v/>
      </c>
    </row>
    <row r="254" customFormat="false" ht="12.75" hidden="false" customHeight="true" outlineLevel="0" collapsed="false">
      <c r="B254" s="2" t="str">
        <f aca="false">_xlfn.IFNA(VLOOKUP(A254,Journaux!$A$2:$B$16,2,0),"" )</f>
        <v/>
      </c>
      <c r="F254" s="2" t="str">
        <f aca="false">_xlfn.IFNA(VLOOKUP(E254,PlanComptable!$B$2:$C$713,2,0),"" )</f>
        <v/>
      </c>
      <c r="H254" s="2" t="str">
        <f aca="false">_xlfn.IFNA(VLOOKUP(G254,PlanComptable!$B$2:$C$713,2,0),"" )</f>
        <v/>
      </c>
    </row>
    <row r="255" customFormat="false" ht="12.75" hidden="false" customHeight="true" outlineLevel="0" collapsed="false">
      <c r="B255" s="2" t="str">
        <f aca="false">_xlfn.IFNA(VLOOKUP(A255,Journaux!$A$2:$B$16,2,0),"" )</f>
        <v/>
      </c>
      <c r="F255" s="2" t="str">
        <f aca="false">_xlfn.IFNA(VLOOKUP(E255,PlanComptable!$B$2:$C$713,2,0),"" )</f>
        <v/>
      </c>
      <c r="H255" s="2" t="str">
        <f aca="false">_xlfn.IFNA(VLOOKUP(G255,PlanComptable!$B$2:$C$713,2,0),"" )</f>
        <v/>
      </c>
    </row>
    <row r="256" customFormat="false" ht="12.75" hidden="false" customHeight="true" outlineLevel="0" collapsed="false">
      <c r="B256" s="2" t="str">
        <f aca="false">_xlfn.IFNA(VLOOKUP(A256,Journaux!$A$2:$B$16,2,0),"" )</f>
        <v/>
      </c>
      <c r="F256" s="2" t="str">
        <f aca="false">_xlfn.IFNA(VLOOKUP(E256,PlanComptable!$B$2:$C$713,2,0),"" )</f>
        <v/>
      </c>
      <c r="H256" s="2" t="str">
        <f aca="false">_xlfn.IFNA(VLOOKUP(G256,PlanComptable!$B$2:$C$713,2,0),"" )</f>
        <v/>
      </c>
    </row>
    <row r="257" customFormat="false" ht="12.75" hidden="false" customHeight="true" outlineLevel="0" collapsed="false">
      <c r="B257" s="2" t="str">
        <f aca="false">_xlfn.IFNA(VLOOKUP(A257,Journaux!$A$2:$B$16,2,0),"" )</f>
        <v/>
      </c>
      <c r="F257" s="2" t="str">
        <f aca="false">_xlfn.IFNA(VLOOKUP(E257,PlanComptable!$B$2:$C$713,2,0),"" )</f>
        <v/>
      </c>
      <c r="H257" s="2" t="str">
        <f aca="false">_xlfn.IFNA(VLOOKUP(G257,PlanComptable!$B$2:$C$713,2,0),"" )</f>
        <v/>
      </c>
    </row>
    <row r="258" customFormat="false" ht="12.75" hidden="false" customHeight="true" outlineLevel="0" collapsed="false">
      <c r="B258" s="2" t="str">
        <f aca="false">_xlfn.IFNA(VLOOKUP(A258,Journaux!$A$2:$B$16,2,0),"" )</f>
        <v/>
      </c>
      <c r="F258" s="2" t="str">
        <f aca="false">_xlfn.IFNA(VLOOKUP(E258,PlanComptable!$B$2:$C$713,2,0),"" )</f>
        <v/>
      </c>
      <c r="H258" s="2" t="str">
        <f aca="false">_xlfn.IFNA(VLOOKUP(G258,PlanComptable!$B$2:$C$713,2,0),"" )</f>
        <v/>
      </c>
    </row>
    <row r="259" customFormat="false" ht="12.75" hidden="false" customHeight="true" outlineLevel="0" collapsed="false">
      <c r="B259" s="2" t="str">
        <f aca="false">_xlfn.IFNA(VLOOKUP(A259,Journaux!$A$2:$B$16,2,0),"" )</f>
        <v/>
      </c>
      <c r="F259" s="2" t="str">
        <f aca="false">_xlfn.IFNA(VLOOKUP(E259,PlanComptable!$B$2:$C$713,2,0),"" )</f>
        <v/>
      </c>
      <c r="H259" s="2" t="str">
        <f aca="false">_xlfn.IFNA(VLOOKUP(G259,PlanComptable!$B$2:$C$713,2,0),"" )</f>
        <v/>
      </c>
    </row>
    <row r="260" customFormat="false" ht="12.75" hidden="false" customHeight="true" outlineLevel="0" collapsed="false">
      <c r="B260" s="2" t="str">
        <f aca="false">_xlfn.IFNA(VLOOKUP(A260,Journaux!$A$2:$B$16,2,0),"" )</f>
        <v/>
      </c>
      <c r="F260" s="2" t="str">
        <f aca="false">_xlfn.IFNA(VLOOKUP(E260,PlanComptable!$B$2:$C$713,2,0),"" )</f>
        <v/>
      </c>
      <c r="H260" s="2" t="str">
        <f aca="false">_xlfn.IFNA(VLOOKUP(G260,PlanComptable!$B$2:$C$713,2,0),"" )</f>
        <v/>
      </c>
    </row>
    <row r="261" customFormat="false" ht="12.75" hidden="false" customHeight="true" outlineLevel="0" collapsed="false">
      <c r="B261" s="2" t="str">
        <f aca="false">_xlfn.IFNA(VLOOKUP(A261,Journaux!$A$2:$B$16,2,0),"" )</f>
        <v/>
      </c>
      <c r="F261" s="2" t="str">
        <f aca="false">_xlfn.IFNA(VLOOKUP(E261,PlanComptable!$B$2:$C$713,2,0),"" )</f>
        <v/>
      </c>
      <c r="H261" s="2" t="str">
        <f aca="false">_xlfn.IFNA(VLOOKUP(G261,PlanComptable!$B$2:$C$713,2,0),"" )</f>
        <v/>
      </c>
    </row>
    <row r="262" customFormat="false" ht="12.75" hidden="false" customHeight="true" outlineLevel="0" collapsed="false">
      <c r="B262" s="2" t="str">
        <f aca="false">_xlfn.IFNA(VLOOKUP(A262,Journaux!$A$2:$B$16,2,0),"" )</f>
        <v/>
      </c>
      <c r="F262" s="2" t="str">
        <f aca="false">_xlfn.IFNA(VLOOKUP(E262,PlanComptable!$B$2:$C$713,2,0),"" )</f>
        <v/>
      </c>
      <c r="H262" s="2" t="str">
        <f aca="false">_xlfn.IFNA(VLOOKUP(G262,PlanComptable!$B$2:$C$713,2,0),"" )</f>
        <v/>
      </c>
    </row>
    <row r="263" customFormat="false" ht="12.75" hidden="false" customHeight="true" outlineLevel="0" collapsed="false">
      <c r="B263" s="2" t="str">
        <f aca="false">_xlfn.IFNA(VLOOKUP(A263,Journaux!$A$2:$B$16,2,0),"" )</f>
        <v/>
      </c>
      <c r="F263" s="2" t="str">
        <f aca="false">_xlfn.IFNA(VLOOKUP(E263,PlanComptable!$B$2:$C$713,2,0),"" )</f>
        <v/>
      </c>
      <c r="H263" s="2" t="str">
        <f aca="false">_xlfn.IFNA(VLOOKUP(G263,PlanComptable!$B$2:$C$713,2,0),"" )</f>
        <v/>
      </c>
    </row>
    <row r="264" customFormat="false" ht="12.75" hidden="false" customHeight="true" outlineLevel="0" collapsed="false">
      <c r="B264" s="2" t="str">
        <f aca="false">_xlfn.IFNA(VLOOKUP(A264,Journaux!$A$2:$B$16,2,0),"" )</f>
        <v/>
      </c>
      <c r="F264" s="2" t="str">
        <f aca="false">_xlfn.IFNA(VLOOKUP(E264,PlanComptable!$B$2:$C$713,2,0),"" )</f>
        <v/>
      </c>
      <c r="H264" s="2" t="str">
        <f aca="false">_xlfn.IFNA(VLOOKUP(G264,PlanComptable!$B$2:$C$713,2,0),"" )</f>
        <v/>
      </c>
    </row>
    <row r="265" customFormat="false" ht="12.75" hidden="false" customHeight="true" outlineLevel="0" collapsed="false">
      <c r="B265" s="2" t="str">
        <f aca="false">_xlfn.IFNA(VLOOKUP(A265,Journaux!$A$2:$B$16,2,0),"" )</f>
        <v/>
      </c>
      <c r="F265" s="2" t="str">
        <f aca="false">_xlfn.IFNA(VLOOKUP(E265,PlanComptable!$B$2:$C$713,2,0),"" )</f>
        <v/>
      </c>
      <c r="H265" s="2" t="str">
        <f aca="false">_xlfn.IFNA(VLOOKUP(G265,PlanComptable!$B$2:$C$713,2,0),"" )</f>
        <v/>
      </c>
    </row>
    <row r="266" customFormat="false" ht="12.75" hidden="false" customHeight="true" outlineLevel="0" collapsed="false">
      <c r="B266" s="2" t="str">
        <f aca="false">_xlfn.IFNA(VLOOKUP(A266,Journaux!$A$2:$B$16,2,0),"" )</f>
        <v/>
      </c>
      <c r="F266" s="2" t="str">
        <f aca="false">_xlfn.IFNA(VLOOKUP(E266,PlanComptable!$B$2:$C$713,2,0),"" )</f>
        <v/>
      </c>
      <c r="H266" s="2" t="str">
        <f aca="false">_xlfn.IFNA(VLOOKUP(G266,PlanComptable!$B$2:$C$713,2,0),"" )</f>
        <v/>
      </c>
    </row>
    <row r="267" customFormat="false" ht="12.75" hidden="false" customHeight="true" outlineLevel="0" collapsed="false">
      <c r="B267" s="2" t="str">
        <f aca="false">_xlfn.IFNA(VLOOKUP(A267,Journaux!$A$2:$B$16,2,0),"" )</f>
        <v/>
      </c>
      <c r="F267" s="2" t="str">
        <f aca="false">_xlfn.IFNA(VLOOKUP(E267,PlanComptable!$B$2:$C$713,2,0),"" )</f>
        <v/>
      </c>
      <c r="H267" s="2" t="str">
        <f aca="false">_xlfn.IFNA(VLOOKUP(G267,PlanComptable!$B$2:$C$713,2,0),"" )</f>
        <v/>
      </c>
    </row>
    <row r="268" customFormat="false" ht="12.75" hidden="false" customHeight="true" outlineLevel="0" collapsed="false">
      <c r="B268" s="2" t="str">
        <f aca="false">_xlfn.IFNA(VLOOKUP(A268,Journaux!$A$2:$B$16,2,0),"" )</f>
        <v/>
      </c>
      <c r="F268" s="2" t="str">
        <f aca="false">_xlfn.IFNA(VLOOKUP(E268,PlanComptable!$B$2:$C$713,2,0),"" )</f>
        <v/>
      </c>
      <c r="H268" s="2" t="str">
        <f aca="false">_xlfn.IFNA(VLOOKUP(G268,PlanComptable!$B$2:$C$713,2,0),"" )</f>
        <v/>
      </c>
    </row>
    <row r="269" customFormat="false" ht="12.75" hidden="false" customHeight="true" outlineLevel="0" collapsed="false">
      <c r="B269" s="2" t="str">
        <f aca="false">_xlfn.IFNA(VLOOKUP(A269,Journaux!$A$2:$B$16,2,0),"" )</f>
        <v/>
      </c>
      <c r="F269" s="2" t="str">
        <f aca="false">_xlfn.IFNA(VLOOKUP(E269,PlanComptable!$B$2:$C$713,2,0),"" )</f>
        <v/>
      </c>
      <c r="H269" s="2" t="str">
        <f aca="false">_xlfn.IFNA(VLOOKUP(G269,PlanComptable!$B$2:$C$713,2,0),"" )</f>
        <v/>
      </c>
    </row>
    <row r="270" customFormat="false" ht="12.75" hidden="false" customHeight="true" outlineLevel="0" collapsed="false">
      <c r="B270" s="2" t="str">
        <f aca="false">_xlfn.IFNA(VLOOKUP(A270,Journaux!$A$2:$B$16,2,0),"" )</f>
        <v/>
      </c>
      <c r="F270" s="2" t="str">
        <f aca="false">_xlfn.IFNA(VLOOKUP(E270,PlanComptable!$B$2:$C$713,2,0),"" )</f>
        <v/>
      </c>
      <c r="H270" s="2" t="str">
        <f aca="false">_xlfn.IFNA(VLOOKUP(G270,PlanComptable!$B$2:$C$713,2,0),"" )</f>
        <v/>
      </c>
    </row>
    <row r="271" customFormat="false" ht="12.75" hidden="false" customHeight="true" outlineLevel="0" collapsed="false">
      <c r="B271" s="2" t="str">
        <f aca="false">_xlfn.IFNA(VLOOKUP(A271,Journaux!$A$2:$B$16,2,0),"" )</f>
        <v/>
      </c>
      <c r="F271" s="2" t="str">
        <f aca="false">_xlfn.IFNA(VLOOKUP(E271,PlanComptable!$B$2:$C$713,2,0),"" )</f>
        <v/>
      </c>
      <c r="H271" s="2" t="str">
        <f aca="false">_xlfn.IFNA(VLOOKUP(G271,PlanComptable!$B$2:$C$713,2,0),"" )</f>
        <v/>
      </c>
    </row>
    <row r="272" customFormat="false" ht="12.75" hidden="false" customHeight="true" outlineLevel="0" collapsed="false">
      <c r="B272" s="2" t="str">
        <f aca="false">_xlfn.IFNA(VLOOKUP(A272,Journaux!$A$2:$B$16,2,0),"" )</f>
        <v/>
      </c>
      <c r="F272" s="2" t="str">
        <f aca="false">_xlfn.IFNA(VLOOKUP(E272,PlanComptable!$B$2:$C$713,2,0),"" )</f>
        <v/>
      </c>
      <c r="H272" s="2" t="str">
        <f aca="false">_xlfn.IFNA(VLOOKUP(G272,PlanComptable!$B$2:$C$713,2,0),"" )</f>
        <v/>
      </c>
    </row>
    <row r="273" customFormat="false" ht="12.75" hidden="false" customHeight="true" outlineLevel="0" collapsed="false">
      <c r="B273" s="2" t="str">
        <f aca="false">_xlfn.IFNA(VLOOKUP(A273,Journaux!$A$2:$B$16,2,0),"" )</f>
        <v/>
      </c>
      <c r="F273" s="2" t="str">
        <f aca="false">_xlfn.IFNA(VLOOKUP(E273,PlanComptable!$B$2:$C$713,2,0),"" )</f>
        <v/>
      </c>
      <c r="H273" s="2" t="str">
        <f aca="false">_xlfn.IFNA(VLOOKUP(G273,PlanComptable!$B$2:$C$713,2,0),"" )</f>
        <v/>
      </c>
    </row>
    <row r="274" customFormat="false" ht="12.75" hidden="false" customHeight="true" outlineLevel="0" collapsed="false">
      <c r="B274" s="2" t="str">
        <f aca="false">_xlfn.IFNA(VLOOKUP(A274,Journaux!$A$2:$B$16,2,0),"" )</f>
        <v/>
      </c>
      <c r="F274" s="2" t="str">
        <f aca="false">_xlfn.IFNA(VLOOKUP(E274,PlanComptable!$B$2:$C$713,2,0),"" )</f>
        <v/>
      </c>
      <c r="H274" s="2" t="str">
        <f aca="false">_xlfn.IFNA(VLOOKUP(G274,PlanComptable!$B$2:$C$713,2,0),"" )</f>
        <v/>
      </c>
    </row>
    <row r="275" customFormat="false" ht="12.75" hidden="false" customHeight="true" outlineLevel="0" collapsed="false">
      <c r="B275" s="2" t="str">
        <f aca="false">_xlfn.IFNA(VLOOKUP(A275,Journaux!$A$2:$B$16,2,0),"" )</f>
        <v/>
      </c>
      <c r="F275" s="2" t="str">
        <f aca="false">_xlfn.IFNA(VLOOKUP(E275,PlanComptable!$B$2:$C$713,2,0),"" )</f>
        <v/>
      </c>
      <c r="H275" s="2" t="str">
        <f aca="false">_xlfn.IFNA(VLOOKUP(G275,PlanComptable!$B$2:$C$713,2,0),"" )</f>
        <v/>
      </c>
    </row>
    <row r="276" customFormat="false" ht="12.75" hidden="false" customHeight="true" outlineLevel="0" collapsed="false">
      <c r="B276" s="2" t="str">
        <f aca="false">_xlfn.IFNA(VLOOKUP(A276,Journaux!$A$2:$B$16,2,0),"" )</f>
        <v/>
      </c>
      <c r="F276" s="2" t="str">
        <f aca="false">_xlfn.IFNA(VLOOKUP(E276,PlanComptable!$B$2:$C$713,2,0),"" )</f>
        <v/>
      </c>
      <c r="H276" s="2" t="str">
        <f aca="false">_xlfn.IFNA(VLOOKUP(G276,PlanComptable!$B$2:$C$713,2,0),"" )</f>
        <v/>
      </c>
    </row>
    <row r="277" customFormat="false" ht="12.75" hidden="false" customHeight="true" outlineLevel="0" collapsed="false">
      <c r="B277" s="2" t="str">
        <f aca="false">_xlfn.IFNA(VLOOKUP(A277,Journaux!$A$2:$B$16,2,0),"" )</f>
        <v/>
      </c>
      <c r="F277" s="2" t="str">
        <f aca="false">_xlfn.IFNA(VLOOKUP(E277,PlanComptable!$B$2:$C$713,2,0),"" )</f>
        <v/>
      </c>
      <c r="H277" s="2" t="str">
        <f aca="false">_xlfn.IFNA(VLOOKUP(G277,PlanComptable!$B$2:$C$713,2,0),"" )</f>
        <v/>
      </c>
    </row>
    <row r="278" customFormat="false" ht="12.75" hidden="false" customHeight="true" outlineLevel="0" collapsed="false">
      <c r="B278" s="2" t="str">
        <f aca="false">_xlfn.IFNA(VLOOKUP(A278,Journaux!$A$2:$B$16,2,0),"" )</f>
        <v/>
      </c>
      <c r="F278" s="2" t="str">
        <f aca="false">_xlfn.IFNA(VLOOKUP(E278,PlanComptable!$B$2:$C$713,2,0),"" )</f>
        <v/>
      </c>
      <c r="H278" s="2" t="str">
        <f aca="false">_xlfn.IFNA(VLOOKUP(G278,PlanComptable!$B$2:$C$713,2,0),"" )</f>
        <v/>
      </c>
    </row>
    <row r="279" customFormat="false" ht="12.75" hidden="false" customHeight="true" outlineLevel="0" collapsed="false">
      <c r="B279" s="2" t="str">
        <f aca="false">_xlfn.IFNA(VLOOKUP(A279,Journaux!$A$2:$B$16,2,0),"" )</f>
        <v/>
      </c>
      <c r="F279" s="2" t="str">
        <f aca="false">_xlfn.IFNA(VLOOKUP(E279,PlanComptable!$B$2:$C$713,2,0),"" )</f>
        <v/>
      </c>
      <c r="H279" s="2" t="str">
        <f aca="false">_xlfn.IFNA(VLOOKUP(G279,PlanComptable!$B$2:$C$713,2,0),"" )</f>
        <v/>
      </c>
    </row>
    <row r="280" customFormat="false" ht="12.75" hidden="false" customHeight="true" outlineLevel="0" collapsed="false">
      <c r="B280" s="2" t="str">
        <f aca="false">_xlfn.IFNA(VLOOKUP(A280,Journaux!$A$2:$B$16,2,0),"" )</f>
        <v/>
      </c>
      <c r="F280" s="2" t="str">
        <f aca="false">_xlfn.IFNA(VLOOKUP(E280,PlanComptable!$B$2:$C$713,2,0),"" )</f>
        <v/>
      </c>
      <c r="H280" s="2" t="str">
        <f aca="false">_xlfn.IFNA(VLOOKUP(G280,PlanComptable!$B$2:$C$713,2,0),"" )</f>
        <v/>
      </c>
    </row>
    <row r="281" customFormat="false" ht="12.75" hidden="false" customHeight="true" outlineLevel="0" collapsed="false">
      <c r="B281" s="2" t="str">
        <f aca="false">_xlfn.IFNA(VLOOKUP(A281,Journaux!$A$2:$B$16,2,0),"" )</f>
        <v/>
      </c>
      <c r="F281" s="2" t="str">
        <f aca="false">_xlfn.IFNA(VLOOKUP(E281,PlanComptable!$B$2:$C$713,2,0),"" )</f>
        <v/>
      </c>
      <c r="H281" s="2" t="str">
        <f aca="false">_xlfn.IFNA(VLOOKUP(G281,PlanComptable!$B$2:$C$713,2,0),"" )</f>
        <v/>
      </c>
    </row>
    <row r="282" customFormat="false" ht="12.75" hidden="false" customHeight="true" outlineLevel="0" collapsed="false">
      <c r="B282" s="2" t="str">
        <f aca="false">_xlfn.IFNA(VLOOKUP(A282,Journaux!$A$2:$B$16,2,0),"" )</f>
        <v/>
      </c>
      <c r="F282" s="2" t="str">
        <f aca="false">_xlfn.IFNA(VLOOKUP(E282,PlanComptable!$B$2:$C$713,2,0),"" )</f>
        <v/>
      </c>
      <c r="H282" s="2" t="str">
        <f aca="false">_xlfn.IFNA(VLOOKUP(G282,PlanComptable!$B$2:$C$713,2,0),"" )</f>
        <v/>
      </c>
    </row>
    <row r="283" customFormat="false" ht="12.75" hidden="false" customHeight="true" outlineLevel="0" collapsed="false">
      <c r="B283" s="2" t="str">
        <f aca="false">_xlfn.IFNA(VLOOKUP(A283,Journaux!$A$2:$B$16,2,0),"" )</f>
        <v/>
      </c>
      <c r="F283" s="2" t="str">
        <f aca="false">_xlfn.IFNA(VLOOKUP(E283,PlanComptable!$B$2:$C$713,2,0),"" )</f>
        <v/>
      </c>
      <c r="H283" s="2" t="str">
        <f aca="false">_xlfn.IFNA(VLOOKUP(G283,PlanComptable!$B$2:$C$713,2,0),"" )</f>
        <v/>
      </c>
    </row>
    <row r="284" customFormat="false" ht="12.75" hidden="false" customHeight="true" outlineLevel="0" collapsed="false">
      <c r="B284" s="2" t="str">
        <f aca="false">_xlfn.IFNA(VLOOKUP(A284,Journaux!$A$2:$B$16,2,0),"" )</f>
        <v/>
      </c>
      <c r="F284" s="2" t="str">
        <f aca="false">_xlfn.IFNA(VLOOKUP(E284,PlanComptable!$B$2:$C$713,2,0),"" )</f>
        <v/>
      </c>
      <c r="H284" s="2" t="str">
        <f aca="false">_xlfn.IFNA(VLOOKUP(G284,PlanComptable!$B$2:$C$713,2,0),"" )</f>
        <v/>
      </c>
    </row>
    <row r="285" customFormat="false" ht="12.75" hidden="false" customHeight="true" outlineLevel="0" collapsed="false">
      <c r="B285" s="2" t="str">
        <f aca="false">_xlfn.IFNA(VLOOKUP(A285,Journaux!$A$2:$B$16,2,0),"" )</f>
        <v/>
      </c>
      <c r="F285" s="2" t="str">
        <f aca="false">_xlfn.IFNA(VLOOKUP(E285,PlanComptable!$B$2:$C$713,2,0),"" )</f>
        <v/>
      </c>
      <c r="H285" s="2" t="str">
        <f aca="false">_xlfn.IFNA(VLOOKUP(G285,PlanComptable!$B$2:$C$713,2,0),"" )</f>
        <v/>
      </c>
    </row>
    <row r="286" customFormat="false" ht="12.75" hidden="false" customHeight="true" outlineLevel="0" collapsed="false">
      <c r="B286" s="2" t="str">
        <f aca="false">_xlfn.IFNA(VLOOKUP(A286,Journaux!$A$2:$B$16,2,0),"" )</f>
        <v/>
      </c>
      <c r="F286" s="2" t="str">
        <f aca="false">_xlfn.IFNA(VLOOKUP(E286,PlanComptable!$B$2:$C$713,2,0),"" )</f>
        <v/>
      </c>
      <c r="H286" s="2" t="str">
        <f aca="false">_xlfn.IFNA(VLOOKUP(G286,PlanComptable!$B$2:$C$713,2,0),"" )</f>
        <v/>
      </c>
    </row>
    <row r="287" customFormat="false" ht="12.75" hidden="false" customHeight="true" outlineLevel="0" collapsed="false">
      <c r="B287" s="2" t="str">
        <f aca="false">_xlfn.IFNA(VLOOKUP(A287,Journaux!$A$2:$B$16,2,0),"" )</f>
        <v/>
      </c>
      <c r="F287" s="2" t="str">
        <f aca="false">_xlfn.IFNA(VLOOKUP(E287,PlanComptable!$B$2:$C$713,2,0),"" )</f>
        <v/>
      </c>
      <c r="H287" s="2" t="str">
        <f aca="false">_xlfn.IFNA(VLOOKUP(G287,PlanComptable!$B$2:$C$713,2,0),"" )</f>
        <v/>
      </c>
    </row>
    <row r="288" customFormat="false" ht="12.75" hidden="false" customHeight="true" outlineLevel="0" collapsed="false">
      <c r="B288" s="2" t="str">
        <f aca="false">_xlfn.IFNA(VLOOKUP(A288,Journaux!$A$2:$B$16,2,0),"" )</f>
        <v/>
      </c>
      <c r="F288" s="2" t="str">
        <f aca="false">_xlfn.IFNA(VLOOKUP(E288,PlanComptable!$B$2:$C$713,2,0),"" )</f>
        <v/>
      </c>
      <c r="H288" s="2" t="str">
        <f aca="false">_xlfn.IFNA(VLOOKUP(G288,PlanComptable!$B$2:$C$713,2,0),"" )</f>
        <v/>
      </c>
    </row>
    <row r="289" customFormat="false" ht="12.75" hidden="false" customHeight="true" outlineLevel="0" collapsed="false">
      <c r="B289" s="2" t="str">
        <f aca="false">_xlfn.IFNA(VLOOKUP(A289,Journaux!$A$2:$B$16,2,0),"" )</f>
        <v/>
      </c>
      <c r="F289" s="2" t="str">
        <f aca="false">_xlfn.IFNA(VLOOKUP(E289,PlanComptable!$B$2:$C$713,2,0),"" )</f>
        <v/>
      </c>
      <c r="H289" s="2" t="str">
        <f aca="false">_xlfn.IFNA(VLOOKUP(G289,PlanComptable!$B$2:$C$713,2,0),"" )</f>
        <v/>
      </c>
    </row>
    <row r="290" customFormat="false" ht="12.75" hidden="false" customHeight="true" outlineLevel="0" collapsed="false">
      <c r="B290" s="2" t="str">
        <f aca="false">_xlfn.IFNA(VLOOKUP(A290,Journaux!$A$2:$B$16,2,0),"" )</f>
        <v/>
      </c>
      <c r="F290" s="2" t="str">
        <f aca="false">_xlfn.IFNA(VLOOKUP(E290,PlanComptable!$B$2:$C$713,2,0),"" )</f>
        <v/>
      </c>
      <c r="H290" s="2" t="str">
        <f aca="false">_xlfn.IFNA(VLOOKUP(G290,PlanComptable!$B$2:$C$713,2,0),"" )</f>
        <v/>
      </c>
    </row>
    <row r="291" customFormat="false" ht="12.75" hidden="false" customHeight="true" outlineLevel="0" collapsed="false">
      <c r="B291" s="2" t="str">
        <f aca="false">_xlfn.IFNA(VLOOKUP(A291,Journaux!$A$2:$B$16,2,0),"" )</f>
        <v/>
      </c>
      <c r="F291" s="2" t="str">
        <f aca="false">_xlfn.IFNA(VLOOKUP(E291,PlanComptable!$B$2:$C$713,2,0),"" )</f>
        <v/>
      </c>
      <c r="H291" s="2" t="str">
        <f aca="false">_xlfn.IFNA(VLOOKUP(G291,PlanComptable!$B$2:$C$713,2,0),"" )</f>
        <v/>
      </c>
    </row>
    <row r="292" customFormat="false" ht="12.75" hidden="false" customHeight="true" outlineLevel="0" collapsed="false">
      <c r="B292" s="2" t="str">
        <f aca="false">_xlfn.IFNA(VLOOKUP(A292,Journaux!$A$2:$B$16,2,0),"" )</f>
        <v/>
      </c>
      <c r="F292" s="2" t="str">
        <f aca="false">_xlfn.IFNA(VLOOKUP(E292,PlanComptable!$B$2:$C$713,2,0),"" )</f>
        <v/>
      </c>
      <c r="H292" s="2" t="str">
        <f aca="false">_xlfn.IFNA(VLOOKUP(G292,PlanComptable!$B$2:$C$713,2,0),"" )</f>
        <v/>
      </c>
    </row>
    <row r="293" customFormat="false" ht="12.75" hidden="false" customHeight="true" outlineLevel="0" collapsed="false">
      <c r="B293" s="2" t="str">
        <f aca="false">_xlfn.IFNA(VLOOKUP(A293,Journaux!$A$2:$B$16,2,0),"" )</f>
        <v/>
      </c>
      <c r="F293" s="2" t="str">
        <f aca="false">_xlfn.IFNA(VLOOKUP(E293,PlanComptable!$B$2:$C$713,2,0),"" )</f>
        <v/>
      </c>
      <c r="H293" s="2" t="str">
        <f aca="false">_xlfn.IFNA(VLOOKUP(G293,PlanComptable!$B$2:$C$713,2,0),"" )</f>
        <v/>
      </c>
    </row>
    <row r="294" customFormat="false" ht="12.75" hidden="false" customHeight="true" outlineLevel="0" collapsed="false">
      <c r="B294" s="2" t="str">
        <f aca="false">_xlfn.IFNA(VLOOKUP(A294,Journaux!$A$2:$B$16,2,0),"" )</f>
        <v/>
      </c>
      <c r="F294" s="2" t="str">
        <f aca="false">_xlfn.IFNA(VLOOKUP(E294,PlanComptable!$B$2:$C$713,2,0),"" )</f>
        <v/>
      </c>
      <c r="H294" s="2" t="str">
        <f aca="false">_xlfn.IFNA(VLOOKUP(G294,PlanComptable!$B$2:$C$713,2,0),"" )</f>
        <v/>
      </c>
    </row>
    <row r="295" customFormat="false" ht="12.75" hidden="false" customHeight="true" outlineLevel="0" collapsed="false">
      <c r="B295" s="2" t="str">
        <f aca="false">_xlfn.IFNA(VLOOKUP(A295,Journaux!$A$2:$B$16,2,0),"" )</f>
        <v/>
      </c>
      <c r="F295" s="2" t="str">
        <f aca="false">_xlfn.IFNA(VLOOKUP(E295,PlanComptable!$B$2:$C$713,2,0),"" )</f>
        <v/>
      </c>
      <c r="H295" s="2" t="str">
        <f aca="false">_xlfn.IFNA(VLOOKUP(G295,PlanComptable!$B$2:$C$713,2,0),"" )</f>
        <v/>
      </c>
    </row>
    <row r="296" customFormat="false" ht="12.75" hidden="false" customHeight="true" outlineLevel="0" collapsed="false">
      <c r="B296" s="2" t="str">
        <f aca="false">_xlfn.IFNA(VLOOKUP(A296,Journaux!$A$2:$B$16,2,0),"" )</f>
        <v/>
      </c>
      <c r="F296" s="2" t="str">
        <f aca="false">_xlfn.IFNA(VLOOKUP(E296,PlanComptable!$B$2:$C$713,2,0),"" )</f>
        <v/>
      </c>
      <c r="H296" s="2" t="str">
        <f aca="false">_xlfn.IFNA(VLOOKUP(G296,PlanComptable!$B$2:$C$713,2,0),"" )</f>
        <v/>
      </c>
    </row>
    <row r="297" customFormat="false" ht="12.75" hidden="false" customHeight="true" outlineLevel="0" collapsed="false">
      <c r="B297" s="2" t="str">
        <f aca="false">_xlfn.IFNA(VLOOKUP(A297,Journaux!$A$2:$B$16,2,0),"" )</f>
        <v/>
      </c>
      <c r="F297" s="2" t="str">
        <f aca="false">_xlfn.IFNA(VLOOKUP(E297,PlanComptable!$B$2:$C$713,2,0),"" )</f>
        <v/>
      </c>
      <c r="H297" s="2" t="str">
        <f aca="false">_xlfn.IFNA(VLOOKUP(G297,PlanComptable!$B$2:$C$713,2,0),"" )</f>
        <v/>
      </c>
    </row>
    <row r="298" customFormat="false" ht="12.75" hidden="false" customHeight="true" outlineLevel="0" collapsed="false">
      <c r="B298" s="2" t="str">
        <f aca="false">_xlfn.IFNA(VLOOKUP(A298,Journaux!$A$2:$B$16,2,0),"" )</f>
        <v/>
      </c>
      <c r="F298" s="2" t="str">
        <f aca="false">_xlfn.IFNA(VLOOKUP(E298,PlanComptable!$B$2:$C$713,2,0),"" )</f>
        <v/>
      </c>
      <c r="H298" s="2" t="str">
        <f aca="false">_xlfn.IFNA(VLOOKUP(G298,PlanComptable!$B$2:$C$713,2,0),"" )</f>
        <v/>
      </c>
    </row>
    <row r="299" customFormat="false" ht="12.75" hidden="false" customHeight="true" outlineLevel="0" collapsed="false">
      <c r="B299" s="2" t="str">
        <f aca="false">_xlfn.IFNA(VLOOKUP(A299,Journaux!$A$2:$B$16,2,0),"" )</f>
        <v/>
      </c>
      <c r="F299" s="2" t="str">
        <f aca="false">_xlfn.IFNA(VLOOKUP(E299,PlanComptable!$B$2:$C$713,2,0),"" )</f>
        <v/>
      </c>
      <c r="H299" s="2" t="str">
        <f aca="false">_xlfn.IFNA(VLOOKUP(G299,PlanComptable!$B$2:$C$713,2,0),"" )</f>
        <v/>
      </c>
    </row>
    <row r="300" customFormat="false" ht="12.75" hidden="false" customHeight="true" outlineLevel="0" collapsed="false">
      <c r="B300" s="2" t="str">
        <f aca="false">_xlfn.IFNA(VLOOKUP(A300,Journaux!$A$2:$B$16,2,0),"" )</f>
        <v/>
      </c>
      <c r="F300" s="2" t="str">
        <f aca="false">_xlfn.IFNA(VLOOKUP(E300,PlanComptable!$B$2:$C$713,2,0),"" )</f>
        <v/>
      </c>
      <c r="H300" s="2" t="str">
        <f aca="false">_xlfn.IFNA(VLOOKUP(G300,PlanComptable!$B$2:$C$713,2,0),"" )</f>
        <v/>
      </c>
    </row>
    <row r="301" customFormat="false" ht="12.75" hidden="false" customHeight="true" outlineLevel="0" collapsed="false">
      <c r="B301" s="2" t="str">
        <f aca="false">_xlfn.IFNA(VLOOKUP(A301,Journaux!$A$2:$B$16,2,0),"" )</f>
        <v/>
      </c>
      <c r="F301" s="2" t="str">
        <f aca="false">_xlfn.IFNA(VLOOKUP(E301,PlanComptable!$B$2:$C$713,2,0),"" )</f>
        <v/>
      </c>
      <c r="H301" s="2" t="str">
        <f aca="false">_xlfn.IFNA(VLOOKUP(G301,PlanComptable!$B$2:$C$713,2,0),"" )</f>
        <v/>
      </c>
    </row>
    <row r="302" customFormat="false" ht="12.75" hidden="false" customHeight="true" outlineLevel="0" collapsed="false">
      <c r="B302" s="2" t="str">
        <f aca="false">_xlfn.IFNA(VLOOKUP(A302,Journaux!$A$2:$B$16,2,0),"" )</f>
        <v/>
      </c>
      <c r="F302" s="2" t="str">
        <f aca="false">_xlfn.IFNA(VLOOKUP(E302,PlanComptable!$B$2:$C$713,2,0),"" )</f>
        <v/>
      </c>
      <c r="H302" s="2" t="str">
        <f aca="false">_xlfn.IFNA(VLOOKUP(G302,PlanComptable!$B$2:$C$713,2,0),"" )</f>
        <v/>
      </c>
    </row>
    <row r="303" customFormat="false" ht="12.75" hidden="false" customHeight="true" outlineLevel="0" collapsed="false">
      <c r="B303" s="2" t="str">
        <f aca="false">_xlfn.IFNA(VLOOKUP(A303,Journaux!$A$2:$B$16,2,0),"" )</f>
        <v/>
      </c>
      <c r="F303" s="2" t="str">
        <f aca="false">_xlfn.IFNA(VLOOKUP(E303,PlanComptable!$B$2:$C$713,2,0),"" )</f>
        <v/>
      </c>
      <c r="H303" s="2" t="str">
        <f aca="false">_xlfn.IFNA(VLOOKUP(G303,PlanComptable!$B$2:$C$713,2,0),"" )</f>
        <v/>
      </c>
    </row>
    <row r="304" customFormat="false" ht="12.75" hidden="false" customHeight="true" outlineLevel="0" collapsed="false">
      <c r="B304" s="2" t="str">
        <f aca="false">_xlfn.IFNA(VLOOKUP(A304,Journaux!$A$2:$B$16,2,0),"" )</f>
        <v/>
      </c>
      <c r="F304" s="2" t="str">
        <f aca="false">_xlfn.IFNA(VLOOKUP(E304,PlanComptable!$B$2:$C$713,2,0),"" )</f>
        <v/>
      </c>
      <c r="H304" s="2" t="str">
        <f aca="false">_xlfn.IFNA(VLOOKUP(G304,PlanComptable!$B$2:$C$713,2,0),"" )</f>
        <v/>
      </c>
    </row>
    <row r="305" customFormat="false" ht="12.75" hidden="false" customHeight="true" outlineLevel="0" collapsed="false">
      <c r="B305" s="2" t="str">
        <f aca="false">_xlfn.IFNA(VLOOKUP(A305,Journaux!$A$2:$B$16,2,0),"" )</f>
        <v/>
      </c>
      <c r="F305" s="2" t="str">
        <f aca="false">_xlfn.IFNA(VLOOKUP(E305,PlanComptable!$B$2:$C$713,2,0),"" )</f>
        <v/>
      </c>
      <c r="H305" s="2" t="str">
        <f aca="false">_xlfn.IFNA(VLOOKUP(G305,PlanComptable!$B$2:$C$713,2,0),"" )</f>
        <v/>
      </c>
    </row>
    <row r="306" customFormat="false" ht="12.75" hidden="false" customHeight="true" outlineLevel="0" collapsed="false">
      <c r="B306" s="2" t="str">
        <f aca="false">_xlfn.IFNA(VLOOKUP(A306,Journaux!$A$2:$B$16,2,0),"" )</f>
        <v/>
      </c>
      <c r="F306" s="2" t="str">
        <f aca="false">_xlfn.IFNA(VLOOKUP(E306,PlanComptable!$B$2:$C$713,2,0),"" )</f>
        <v/>
      </c>
      <c r="H306" s="2" t="str">
        <f aca="false">_xlfn.IFNA(VLOOKUP(G306,PlanComptable!$B$2:$C$713,2,0),"" )</f>
        <v/>
      </c>
    </row>
    <row r="307" customFormat="false" ht="12.75" hidden="false" customHeight="true" outlineLevel="0" collapsed="false">
      <c r="B307" s="2" t="str">
        <f aca="false">_xlfn.IFNA(VLOOKUP(A307,Journaux!$A$2:$B$16,2,0),"" )</f>
        <v/>
      </c>
      <c r="F307" s="2" t="str">
        <f aca="false">_xlfn.IFNA(VLOOKUP(E307,PlanComptable!$B$2:$C$713,2,0),"" )</f>
        <v/>
      </c>
      <c r="H307" s="2" t="str">
        <f aca="false">_xlfn.IFNA(VLOOKUP(G307,PlanComptable!$B$2:$C$713,2,0),"" )</f>
        <v/>
      </c>
    </row>
    <row r="308" customFormat="false" ht="12.75" hidden="false" customHeight="true" outlineLevel="0" collapsed="false">
      <c r="B308" s="2" t="str">
        <f aca="false">_xlfn.IFNA(VLOOKUP(A308,Journaux!$A$2:$B$16,2,0),"" )</f>
        <v/>
      </c>
      <c r="F308" s="2" t="str">
        <f aca="false">_xlfn.IFNA(VLOOKUP(E308,PlanComptable!$B$2:$C$713,2,0),"" )</f>
        <v/>
      </c>
      <c r="H308" s="2" t="str">
        <f aca="false">_xlfn.IFNA(VLOOKUP(G308,PlanComptable!$B$2:$C$713,2,0),"" )</f>
        <v/>
      </c>
    </row>
    <row r="309" customFormat="false" ht="12.75" hidden="false" customHeight="true" outlineLevel="0" collapsed="false">
      <c r="B309" s="2" t="str">
        <f aca="false">_xlfn.IFNA(VLOOKUP(A309,Journaux!$A$2:$B$16,2,0),"" )</f>
        <v/>
      </c>
      <c r="F309" s="2" t="str">
        <f aca="false">_xlfn.IFNA(VLOOKUP(E309,PlanComptable!$B$2:$C$713,2,0),"" )</f>
        <v/>
      </c>
      <c r="H309" s="2" t="str">
        <f aca="false">_xlfn.IFNA(VLOOKUP(G309,PlanComptable!$B$2:$C$713,2,0),"" )</f>
        <v/>
      </c>
    </row>
    <row r="310" customFormat="false" ht="12.75" hidden="false" customHeight="true" outlineLevel="0" collapsed="false">
      <c r="B310" s="2" t="str">
        <f aca="false">_xlfn.IFNA(VLOOKUP(A310,Journaux!$A$2:$B$16,2,0),"" )</f>
        <v/>
      </c>
      <c r="F310" s="2" t="str">
        <f aca="false">_xlfn.IFNA(VLOOKUP(E310,PlanComptable!$B$2:$C$713,2,0),"" )</f>
        <v/>
      </c>
      <c r="H310" s="2" t="str">
        <f aca="false">_xlfn.IFNA(VLOOKUP(G310,PlanComptable!$B$2:$C$713,2,0),"" )</f>
        <v/>
      </c>
    </row>
    <row r="311" customFormat="false" ht="12.75" hidden="false" customHeight="true" outlineLevel="0" collapsed="false">
      <c r="B311" s="2" t="str">
        <f aca="false">_xlfn.IFNA(VLOOKUP(A311,Journaux!$A$2:$B$16,2,0),"" )</f>
        <v/>
      </c>
      <c r="F311" s="2" t="str">
        <f aca="false">_xlfn.IFNA(VLOOKUP(E311,PlanComptable!$B$2:$C$713,2,0),"" )</f>
        <v/>
      </c>
      <c r="H311" s="2" t="str">
        <f aca="false">_xlfn.IFNA(VLOOKUP(G311,PlanComptable!$B$2:$C$713,2,0),"" )</f>
        <v/>
      </c>
    </row>
    <row r="312" customFormat="false" ht="12.75" hidden="false" customHeight="true" outlineLevel="0" collapsed="false">
      <c r="B312" s="2" t="str">
        <f aca="false">_xlfn.IFNA(VLOOKUP(A312,Journaux!$A$2:$B$16,2,0),"" )</f>
        <v/>
      </c>
      <c r="F312" s="2" t="str">
        <f aca="false">_xlfn.IFNA(VLOOKUP(E312,PlanComptable!$B$2:$C$713,2,0),"" )</f>
        <v/>
      </c>
      <c r="H312" s="2" t="str">
        <f aca="false">_xlfn.IFNA(VLOOKUP(G312,PlanComptable!$B$2:$C$713,2,0),"" )</f>
        <v/>
      </c>
    </row>
    <row r="313" customFormat="false" ht="12.75" hidden="false" customHeight="true" outlineLevel="0" collapsed="false">
      <c r="B313" s="2" t="str">
        <f aca="false">_xlfn.IFNA(VLOOKUP(A313,Journaux!$A$2:$B$16,2,0),"" )</f>
        <v/>
      </c>
      <c r="F313" s="2" t="str">
        <f aca="false">_xlfn.IFNA(VLOOKUP(E313,PlanComptable!$B$2:$C$713,2,0),"" )</f>
        <v/>
      </c>
      <c r="H313" s="2" t="str">
        <f aca="false">_xlfn.IFNA(VLOOKUP(G313,PlanComptable!$B$2:$C$713,2,0),"" )</f>
        <v/>
      </c>
    </row>
    <row r="314" customFormat="false" ht="12.75" hidden="false" customHeight="true" outlineLevel="0" collapsed="false">
      <c r="B314" s="2" t="str">
        <f aca="false">_xlfn.IFNA(VLOOKUP(A314,Journaux!$A$2:$B$16,2,0),"" )</f>
        <v/>
      </c>
      <c r="F314" s="2" t="str">
        <f aca="false">_xlfn.IFNA(VLOOKUP(E314,PlanComptable!$B$2:$C$713,2,0),"" )</f>
        <v/>
      </c>
      <c r="H314" s="2" t="str">
        <f aca="false">_xlfn.IFNA(VLOOKUP(G314,PlanComptable!$B$2:$C$713,2,0),"" )</f>
        <v/>
      </c>
    </row>
    <row r="315" customFormat="false" ht="12.75" hidden="false" customHeight="true" outlineLevel="0" collapsed="false">
      <c r="B315" s="2" t="str">
        <f aca="false">_xlfn.IFNA(VLOOKUP(A315,Journaux!$A$2:$B$16,2,0),"" )</f>
        <v/>
      </c>
      <c r="F315" s="2" t="str">
        <f aca="false">_xlfn.IFNA(VLOOKUP(E315,PlanComptable!$B$2:$C$713,2,0),"" )</f>
        <v/>
      </c>
      <c r="H315" s="2" t="str">
        <f aca="false">_xlfn.IFNA(VLOOKUP(G315,PlanComptable!$B$2:$C$713,2,0),"" )</f>
        <v/>
      </c>
    </row>
    <row r="316" customFormat="false" ht="12.75" hidden="false" customHeight="true" outlineLevel="0" collapsed="false">
      <c r="B316" s="2" t="str">
        <f aca="false">_xlfn.IFNA(VLOOKUP(A316,Journaux!$A$2:$B$16,2,0),"" )</f>
        <v/>
      </c>
      <c r="F316" s="2" t="str">
        <f aca="false">_xlfn.IFNA(VLOOKUP(E316,PlanComptable!$B$2:$C$713,2,0),"" )</f>
        <v/>
      </c>
      <c r="H316" s="2" t="str">
        <f aca="false">_xlfn.IFNA(VLOOKUP(G316,PlanComptable!$B$2:$C$713,2,0),"" )</f>
        <v/>
      </c>
    </row>
    <row r="317" customFormat="false" ht="12.75" hidden="false" customHeight="true" outlineLevel="0" collapsed="false">
      <c r="B317" s="2" t="str">
        <f aca="false">_xlfn.IFNA(VLOOKUP(A317,Journaux!$A$2:$B$16,2,0),"" )</f>
        <v/>
      </c>
      <c r="F317" s="2" t="str">
        <f aca="false">_xlfn.IFNA(VLOOKUP(E317,PlanComptable!$B$2:$C$713,2,0),"" )</f>
        <v/>
      </c>
      <c r="H317" s="2" t="str">
        <f aca="false">_xlfn.IFNA(VLOOKUP(G317,PlanComptable!$B$2:$C$713,2,0),"" )</f>
        <v/>
      </c>
    </row>
    <row r="318" customFormat="false" ht="12.75" hidden="false" customHeight="true" outlineLevel="0" collapsed="false">
      <c r="B318" s="2" t="str">
        <f aca="false">_xlfn.IFNA(VLOOKUP(A318,Journaux!$A$2:$B$16,2,0),"" )</f>
        <v/>
      </c>
      <c r="F318" s="2" t="str">
        <f aca="false">_xlfn.IFNA(VLOOKUP(E318,PlanComptable!$B$2:$C$713,2,0),"" )</f>
        <v/>
      </c>
      <c r="H318" s="2" t="str">
        <f aca="false">_xlfn.IFNA(VLOOKUP(G318,PlanComptable!$B$2:$C$713,2,0),"" )</f>
        <v/>
      </c>
    </row>
    <row r="319" customFormat="false" ht="12.75" hidden="false" customHeight="true" outlineLevel="0" collapsed="false">
      <c r="B319" s="2" t="str">
        <f aca="false">_xlfn.IFNA(VLOOKUP(A319,Journaux!$A$2:$B$16,2,0),"" )</f>
        <v/>
      </c>
      <c r="F319" s="2" t="str">
        <f aca="false">_xlfn.IFNA(VLOOKUP(E319,PlanComptable!$B$2:$C$713,2,0),"" )</f>
        <v/>
      </c>
      <c r="H319" s="2" t="str">
        <f aca="false">_xlfn.IFNA(VLOOKUP(G319,PlanComptable!$B$2:$C$713,2,0),"" )</f>
        <v/>
      </c>
    </row>
    <row r="320" customFormat="false" ht="12.75" hidden="false" customHeight="true" outlineLevel="0" collapsed="false">
      <c r="B320" s="2" t="str">
        <f aca="false">_xlfn.IFNA(VLOOKUP(A320,Journaux!$A$2:$B$16,2,0),"" )</f>
        <v/>
      </c>
      <c r="F320" s="2" t="str">
        <f aca="false">_xlfn.IFNA(VLOOKUP(E320,PlanComptable!$B$2:$C$713,2,0),"" )</f>
        <v/>
      </c>
      <c r="H320" s="2" t="str">
        <f aca="false">_xlfn.IFNA(VLOOKUP(G320,PlanComptable!$B$2:$C$713,2,0),"" )</f>
        <v/>
      </c>
    </row>
    <row r="321" customFormat="false" ht="12.75" hidden="false" customHeight="true" outlineLevel="0" collapsed="false">
      <c r="B321" s="2" t="str">
        <f aca="false">_xlfn.IFNA(VLOOKUP(A321,Journaux!$A$2:$B$16,2,0),"" )</f>
        <v/>
      </c>
      <c r="F321" s="2" t="str">
        <f aca="false">_xlfn.IFNA(VLOOKUP(E321,PlanComptable!$B$2:$C$713,2,0),"" )</f>
        <v/>
      </c>
      <c r="H321" s="2" t="str">
        <f aca="false">_xlfn.IFNA(VLOOKUP(G321,PlanComptable!$B$2:$C$713,2,0),"" )</f>
        <v/>
      </c>
    </row>
    <row r="322" customFormat="false" ht="12.75" hidden="false" customHeight="true" outlineLevel="0" collapsed="false">
      <c r="B322" s="2" t="str">
        <f aca="false">_xlfn.IFNA(VLOOKUP(A322,Journaux!$A$2:$B$16,2,0),"" )</f>
        <v/>
      </c>
      <c r="F322" s="2" t="str">
        <f aca="false">_xlfn.IFNA(VLOOKUP(E322,PlanComptable!$B$2:$C$713,2,0),"" )</f>
        <v/>
      </c>
      <c r="H322" s="2" t="str">
        <f aca="false">_xlfn.IFNA(VLOOKUP(G322,PlanComptable!$B$2:$C$713,2,0),"" )</f>
        <v/>
      </c>
    </row>
    <row r="323" customFormat="false" ht="12.75" hidden="false" customHeight="true" outlineLevel="0" collapsed="false">
      <c r="B323" s="2" t="str">
        <f aca="false">_xlfn.IFNA(VLOOKUP(A323,Journaux!$A$2:$B$16,2,0),"" )</f>
        <v/>
      </c>
      <c r="F323" s="2" t="str">
        <f aca="false">_xlfn.IFNA(VLOOKUP(E323,PlanComptable!$B$2:$C$713,2,0),"" )</f>
        <v/>
      </c>
      <c r="H323" s="2" t="str">
        <f aca="false">_xlfn.IFNA(VLOOKUP(G323,PlanComptable!$B$2:$C$713,2,0),"" )</f>
        <v/>
      </c>
    </row>
    <row r="324" customFormat="false" ht="12.75" hidden="false" customHeight="true" outlineLevel="0" collapsed="false">
      <c r="B324" s="2" t="str">
        <f aca="false">_xlfn.IFNA(VLOOKUP(A324,Journaux!$A$2:$B$16,2,0),"" )</f>
        <v/>
      </c>
      <c r="F324" s="2" t="str">
        <f aca="false">_xlfn.IFNA(VLOOKUP(E324,PlanComptable!$B$2:$C$713,2,0),"" )</f>
        <v/>
      </c>
      <c r="H324" s="2" t="str">
        <f aca="false">_xlfn.IFNA(VLOOKUP(G324,PlanComptable!$B$2:$C$713,2,0),"" )</f>
        <v/>
      </c>
    </row>
    <row r="325" customFormat="false" ht="12.75" hidden="false" customHeight="true" outlineLevel="0" collapsed="false">
      <c r="B325" s="2" t="str">
        <f aca="false">_xlfn.IFNA(VLOOKUP(A325,Journaux!$A$2:$B$16,2,0),"" )</f>
        <v/>
      </c>
      <c r="F325" s="2" t="str">
        <f aca="false">_xlfn.IFNA(VLOOKUP(E325,PlanComptable!$B$2:$C$713,2,0),"" )</f>
        <v/>
      </c>
      <c r="H325" s="2" t="str">
        <f aca="false">_xlfn.IFNA(VLOOKUP(G325,PlanComptable!$B$2:$C$713,2,0),"" )</f>
        <v/>
      </c>
    </row>
    <row r="326" customFormat="false" ht="12.75" hidden="false" customHeight="true" outlineLevel="0" collapsed="false">
      <c r="B326" s="2" t="str">
        <f aca="false">_xlfn.IFNA(VLOOKUP(A326,Journaux!$A$2:$B$16,2,0),"" )</f>
        <v/>
      </c>
      <c r="F326" s="2" t="str">
        <f aca="false">_xlfn.IFNA(VLOOKUP(E326,PlanComptable!$B$2:$C$713,2,0),"" )</f>
        <v/>
      </c>
      <c r="H326" s="2" t="str">
        <f aca="false">_xlfn.IFNA(VLOOKUP(G326,PlanComptable!$B$2:$C$713,2,0),"" )</f>
        <v/>
      </c>
    </row>
    <row r="327" customFormat="false" ht="12.75" hidden="false" customHeight="true" outlineLevel="0" collapsed="false">
      <c r="B327" s="2" t="str">
        <f aca="false">_xlfn.IFNA(VLOOKUP(A327,Journaux!$A$2:$B$16,2,0),"" )</f>
        <v/>
      </c>
      <c r="F327" s="2" t="str">
        <f aca="false">_xlfn.IFNA(VLOOKUP(E327,PlanComptable!$B$2:$C$713,2,0),"" )</f>
        <v/>
      </c>
      <c r="H327" s="2" t="str">
        <f aca="false">_xlfn.IFNA(VLOOKUP(G327,PlanComptable!$B$2:$C$713,2,0),"" )</f>
        <v/>
      </c>
    </row>
    <row r="328" customFormat="false" ht="12.75" hidden="false" customHeight="true" outlineLevel="0" collapsed="false">
      <c r="B328" s="2" t="str">
        <f aca="false">_xlfn.IFNA(VLOOKUP(A328,Journaux!$A$2:$B$16,2,0),"" )</f>
        <v/>
      </c>
      <c r="F328" s="2" t="str">
        <f aca="false">_xlfn.IFNA(VLOOKUP(E328,PlanComptable!$B$2:$C$713,2,0),"" )</f>
        <v/>
      </c>
      <c r="H328" s="2" t="str">
        <f aca="false">_xlfn.IFNA(VLOOKUP(G328,PlanComptable!$B$2:$C$713,2,0),"" )</f>
        <v/>
      </c>
    </row>
    <row r="329" customFormat="false" ht="12.75" hidden="false" customHeight="true" outlineLevel="0" collapsed="false">
      <c r="B329" s="2" t="str">
        <f aca="false">_xlfn.IFNA(VLOOKUP(A329,Journaux!$A$2:$B$16,2,0),"" )</f>
        <v/>
      </c>
      <c r="F329" s="2" t="str">
        <f aca="false">_xlfn.IFNA(VLOOKUP(E329,PlanComptable!$B$2:$C$713,2,0),"" )</f>
        <v/>
      </c>
      <c r="H329" s="2" t="str">
        <f aca="false">_xlfn.IFNA(VLOOKUP(G329,PlanComptable!$B$2:$C$713,2,0),"" )</f>
        <v/>
      </c>
    </row>
    <row r="330" customFormat="false" ht="12.75" hidden="false" customHeight="true" outlineLevel="0" collapsed="false">
      <c r="B330" s="2" t="str">
        <f aca="false">_xlfn.IFNA(VLOOKUP(A330,Journaux!$A$2:$B$16,2,0),"" )</f>
        <v/>
      </c>
      <c r="F330" s="2" t="str">
        <f aca="false">_xlfn.IFNA(VLOOKUP(E330,PlanComptable!$B$2:$C$713,2,0),"" )</f>
        <v/>
      </c>
      <c r="H330" s="2" t="str">
        <f aca="false">_xlfn.IFNA(VLOOKUP(G330,PlanComptable!$B$2:$C$713,2,0),"" )</f>
        <v/>
      </c>
    </row>
    <row r="331" customFormat="false" ht="12.75" hidden="false" customHeight="true" outlineLevel="0" collapsed="false">
      <c r="B331" s="2" t="str">
        <f aca="false">_xlfn.IFNA(VLOOKUP(A331,Journaux!$A$2:$B$16,2,0),"" )</f>
        <v/>
      </c>
      <c r="F331" s="2" t="str">
        <f aca="false">_xlfn.IFNA(VLOOKUP(E331,PlanComptable!$B$2:$C$713,2,0),"" )</f>
        <v/>
      </c>
      <c r="H331" s="2" t="str">
        <f aca="false">_xlfn.IFNA(VLOOKUP(G331,PlanComptable!$B$2:$C$713,2,0),"" )</f>
        <v/>
      </c>
    </row>
    <row r="332" customFormat="false" ht="12.75" hidden="false" customHeight="true" outlineLevel="0" collapsed="false">
      <c r="B332" s="2" t="str">
        <f aca="false">_xlfn.IFNA(VLOOKUP(A332,Journaux!$A$2:$B$16,2,0),"" )</f>
        <v/>
      </c>
      <c r="F332" s="2" t="str">
        <f aca="false">_xlfn.IFNA(VLOOKUP(E332,PlanComptable!$B$2:$C$713,2,0),"" )</f>
        <v/>
      </c>
      <c r="H332" s="2" t="str">
        <f aca="false">_xlfn.IFNA(VLOOKUP(G332,PlanComptable!$B$2:$C$713,2,0),"" )</f>
        <v/>
      </c>
    </row>
    <row r="333" customFormat="false" ht="12.75" hidden="false" customHeight="true" outlineLevel="0" collapsed="false">
      <c r="B333" s="2" t="str">
        <f aca="false">_xlfn.IFNA(VLOOKUP(A333,Journaux!$A$2:$B$16,2,0),"" )</f>
        <v/>
      </c>
      <c r="F333" s="2" t="str">
        <f aca="false">_xlfn.IFNA(VLOOKUP(E333,PlanComptable!$B$2:$C$713,2,0),"" )</f>
        <v/>
      </c>
      <c r="H333" s="2" t="str">
        <f aca="false">_xlfn.IFNA(VLOOKUP(G333,PlanComptable!$B$2:$C$713,2,0),"" )</f>
        <v/>
      </c>
    </row>
    <row r="334" customFormat="false" ht="12.75" hidden="false" customHeight="true" outlineLevel="0" collapsed="false">
      <c r="B334" s="2" t="str">
        <f aca="false">_xlfn.IFNA(VLOOKUP(A334,Journaux!$A$2:$B$16,2,0),"" )</f>
        <v/>
      </c>
      <c r="F334" s="2" t="str">
        <f aca="false">_xlfn.IFNA(VLOOKUP(E334,PlanComptable!$B$2:$C$713,2,0),"" )</f>
        <v/>
      </c>
      <c r="H334" s="2" t="str">
        <f aca="false">_xlfn.IFNA(VLOOKUP(G334,PlanComptable!$B$2:$C$713,2,0),"" )</f>
        <v/>
      </c>
    </row>
    <row r="335" customFormat="false" ht="12.75" hidden="false" customHeight="true" outlineLevel="0" collapsed="false">
      <c r="B335" s="2" t="str">
        <f aca="false">_xlfn.IFNA(VLOOKUP(A335,Journaux!$A$2:$B$16,2,0),"" )</f>
        <v/>
      </c>
      <c r="F335" s="2" t="str">
        <f aca="false">_xlfn.IFNA(VLOOKUP(E335,PlanComptable!$B$2:$C$713,2,0),"" )</f>
        <v/>
      </c>
      <c r="H335" s="2" t="str">
        <f aca="false">_xlfn.IFNA(VLOOKUP(G335,PlanComptable!$B$2:$C$713,2,0),"" )</f>
        <v/>
      </c>
    </row>
    <row r="336" customFormat="false" ht="12.75" hidden="false" customHeight="true" outlineLevel="0" collapsed="false">
      <c r="B336" s="2" t="str">
        <f aca="false">_xlfn.IFNA(VLOOKUP(A336,Journaux!$A$2:$B$16,2,0),"" )</f>
        <v/>
      </c>
      <c r="F336" s="2" t="str">
        <f aca="false">_xlfn.IFNA(VLOOKUP(E336,PlanComptable!$B$2:$C$713,2,0),"" )</f>
        <v/>
      </c>
      <c r="H336" s="2" t="str">
        <f aca="false">_xlfn.IFNA(VLOOKUP(G336,PlanComptable!$B$2:$C$713,2,0),"" )</f>
        <v/>
      </c>
    </row>
    <row r="337" customFormat="false" ht="12.75" hidden="false" customHeight="true" outlineLevel="0" collapsed="false">
      <c r="B337" s="2" t="str">
        <f aca="false">_xlfn.IFNA(VLOOKUP(A337,Journaux!$A$2:$B$16,2,0),"" )</f>
        <v/>
      </c>
      <c r="F337" s="2" t="str">
        <f aca="false">_xlfn.IFNA(VLOOKUP(E337,PlanComptable!$B$2:$C$713,2,0),"" )</f>
        <v/>
      </c>
      <c r="H337" s="2" t="str">
        <f aca="false">_xlfn.IFNA(VLOOKUP(G337,PlanComptable!$B$2:$C$713,2,0),"" )</f>
        <v/>
      </c>
    </row>
    <row r="338" customFormat="false" ht="12.75" hidden="false" customHeight="true" outlineLevel="0" collapsed="false">
      <c r="B338" s="2" t="str">
        <f aca="false">_xlfn.IFNA(VLOOKUP(A338,Journaux!$A$2:$B$16,2,0),"" )</f>
        <v/>
      </c>
      <c r="F338" s="2" t="str">
        <f aca="false">_xlfn.IFNA(VLOOKUP(E338,PlanComptable!$B$2:$C$713,2,0),"" )</f>
        <v/>
      </c>
      <c r="H338" s="2" t="str">
        <f aca="false">_xlfn.IFNA(VLOOKUP(G338,PlanComptable!$B$2:$C$713,2,0),"" )</f>
        <v/>
      </c>
    </row>
    <row r="339" customFormat="false" ht="12.75" hidden="false" customHeight="true" outlineLevel="0" collapsed="false">
      <c r="B339" s="2" t="str">
        <f aca="false">_xlfn.IFNA(VLOOKUP(A339,Journaux!$A$2:$B$16,2,0),"" )</f>
        <v/>
      </c>
      <c r="F339" s="2" t="str">
        <f aca="false">_xlfn.IFNA(VLOOKUP(E339,PlanComptable!$B$2:$C$713,2,0),"" )</f>
        <v/>
      </c>
      <c r="H339" s="2" t="str">
        <f aca="false">_xlfn.IFNA(VLOOKUP(G339,PlanComptable!$B$2:$C$713,2,0),"" )</f>
        <v/>
      </c>
    </row>
    <row r="340" customFormat="false" ht="12.75" hidden="false" customHeight="true" outlineLevel="0" collapsed="false">
      <c r="B340" s="2" t="str">
        <f aca="false">_xlfn.IFNA(VLOOKUP(A340,Journaux!$A$2:$B$16,2,0),"" )</f>
        <v/>
      </c>
      <c r="F340" s="2" t="str">
        <f aca="false">_xlfn.IFNA(VLOOKUP(E340,PlanComptable!$B$2:$C$713,2,0),"" )</f>
        <v/>
      </c>
      <c r="H340" s="2" t="str">
        <f aca="false">_xlfn.IFNA(VLOOKUP(G340,PlanComptable!$B$2:$C$713,2,0),"" )</f>
        <v/>
      </c>
    </row>
    <row r="341" customFormat="false" ht="12.75" hidden="false" customHeight="true" outlineLevel="0" collapsed="false">
      <c r="B341" s="2" t="str">
        <f aca="false">_xlfn.IFNA(VLOOKUP(A341,Journaux!$A$2:$B$16,2,0),"" )</f>
        <v/>
      </c>
      <c r="F341" s="2" t="str">
        <f aca="false">_xlfn.IFNA(VLOOKUP(E341,PlanComptable!$B$2:$C$713,2,0),"" )</f>
        <v/>
      </c>
      <c r="H341" s="2" t="str">
        <f aca="false">_xlfn.IFNA(VLOOKUP(G341,PlanComptable!$B$2:$C$713,2,0),"" )</f>
        <v/>
      </c>
    </row>
    <row r="342" customFormat="false" ht="12.75" hidden="false" customHeight="true" outlineLevel="0" collapsed="false">
      <c r="B342" s="2" t="str">
        <f aca="false">_xlfn.IFNA(VLOOKUP(A342,Journaux!$A$2:$B$16,2,0),"" )</f>
        <v/>
      </c>
      <c r="F342" s="2" t="str">
        <f aca="false">_xlfn.IFNA(VLOOKUP(E342,PlanComptable!$B$2:$C$713,2,0),"" )</f>
        <v/>
      </c>
      <c r="H342" s="2" t="str">
        <f aca="false">_xlfn.IFNA(VLOOKUP(G342,PlanComptable!$B$2:$C$713,2,0),"" )</f>
        <v/>
      </c>
    </row>
    <row r="343" customFormat="false" ht="12.75" hidden="false" customHeight="true" outlineLevel="0" collapsed="false">
      <c r="B343" s="2" t="str">
        <f aca="false">_xlfn.IFNA(VLOOKUP(A343,Journaux!$A$2:$B$16,2,0),"" )</f>
        <v/>
      </c>
      <c r="F343" s="2" t="str">
        <f aca="false">_xlfn.IFNA(VLOOKUP(E343,PlanComptable!$B$2:$C$713,2,0),"" )</f>
        <v/>
      </c>
      <c r="H343" s="2" t="str">
        <f aca="false">_xlfn.IFNA(VLOOKUP(G343,PlanComptable!$B$2:$C$713,2,0),"" )</f>
        <v/>
      </c>
    </row>
    <row r="344" customFormat="false" ht="12.75" hidden="false" customHeight="true" outlineLevel="0" collapsed="false">
      <c r="B344" s="2" t="str">
        <f aca="false">_xlfn.IFNA(VLOOKUP(A344,Journaux!$A$2:$B$16,2,0),"" )</f>
        <v/>
      </c>
      <c r="F344" s="2" t="str">
        <f aca="false">_xlfn.IFNA(VLOOKUP(E344,PlanComptable!$B$2:$C$713,2,0),"" )</f>
        <v/>
      </c>
      <c r="H344" s="2" t="str">
        <f aca="false">_xlfn.IFNA(VLOOKUP(G344,PlanComptable!$B$2:$C$713,2,0),"" )</f>
        <v/>
      </c>
    </row>
    <row r="345" customFormat="false" ht="12.75" hidden="false" customHeight="true" outlineLevel="0" collapsed="false">
      <c r="B345" s="2" t="str">
        <f aca="false">_xlfn.IFNA(VLOOKUP(A345,Journaux!$A$2:$B$16,2,0),"" )</f>
        <v/>
      </c>
      <c r="F345" s="2" t="str">
        <f aca="false">_xlfn.IFNA(VLOOKUP(E345,PlanComptable!$B$2:$C$713,2,0),"" )</f>
        <v/>
      </c>
      <c r="H345" s="2" t="str">
        <f aca="false">_xlfn.IFNA(VLOOKUP(G345,PlanComptable!$B$2:$C$713,2,0),"" )</f>
        <v/>
      </c>
    </row>
    <row r="346" customFormat="false" ht="12.75" hidden="false" customHeight="true" outlineLevel="0" collapsed="false">
      <c r="B346" s="2" t="str">
        <f aca="false">_xlfn.IFNA(VLOOKUP(A346,Journaux!$A$2:$B$16,2,0),"" )</f>
        <v/>
      </c>
      <c r="F346" s="2" t="str">
        <f aca="false">_xlfn.IFNA(VLOOKUP(E346,PlanComptable!$B$2:$C$713,2,0),"" )</f>
        <v/>
      </c>
      <c r="H346" s="2" t="str">
        <f aca="false">_xlfn.IFNA(VLOOKUP(G346,PlanComptable!$B$2:$C$713,2,0),"" )</f>
        <v/>
      </c>
    </row>
    <row r="347" customFormat="false" ht="12.75" hidden="false" customHeight="true" outlineLevel="0" collapsed="false">
      <c r="B347" s="2" t="str">
        <f aca="false">_xlfn.IFNA(VLOOKUP(A347,Journaux!$A$2:$B$16,2,0),"" )</f>
        <v/>
      </c>
      <c r="F347" s="2" t="str">
        <f aca="false">_xlfn.IFNA(VLOOKUP(E347,PlanComptable!$B$2:$C$713,2,0),"" )</f>
        <v/>
      </c>
      <c r="H347" s="2" t="str">
        <f aca="false">_xlfn.IFNA(VLOOKUP(G347,PlanComptable!$B$2:$C$713,2,0),"" )</f>
        <v/>
      </c>
    </row>
    <row r="348" customFormat="false" ht="12.75" hidden="false" customHeight="true" outlineLevel="0" collapsed="false">
      <c r="B348" s="2" t="str">
        <f aca="false">_xlfn.IFNA(VLOOKUP(A348,Journaux!$A$2:$B$16,2,0),"" )</f>
        <v/>
      </c>
      <c r="F348" s="2" t="str">
        <f aca="false">_xlfn.IFNA(VLOOKUP(E348,PlanComptable!$B$2:$C$713,2,0),"" )</f>
        <v/>
      </c>
      <c r="H348" s="2" t="str">
        <f aca="false">_xlfn.IFNA(VLOOKUP(G348,PlanComptable!$B$2:$C$713,2,0),"" )</f>
        <v/>
      </c>
    </row>
    <row r="349" customFormat="false" ht="12.75" hidden="false" customHeight="true" outlineLevel="0" collapsed="false">
      <c r="B349" s="2" t="str">
        <f aca="false">_xlfn.IFNA(VLOOKUP(A349,Journaux!$A$2:$B$16,2,0),"" )</f>
        <v/>
      </c>
      <c r="F349" s="2" t="str">
        <f aca="false">_xlfn.IFNA(VLOOKUP(E349,PlanComptable!$B$2:$C$713,2,0),"" )</f>
        <v/>
      </c>
      <c r="H349" s="2" t="str">
        <f aca="false">_xlfn.IFNA(VLOOKUP(G349,PlanComptable!$B$2:$C$713,2,0),"" )</f>
        <v/>
      </c>
    </row>
    <row r="350" customFormat="false" ht="12.75" hidden="false" customHeight="true" outlineLevel="0" collapsed="false">
      <c r="B350" s="2" t="str">
        <f aca="false">_xlfn.IFNA(VLOOKUP(A350,Journaux!$A$2:$B$16,2,0),"" )</f>
        <v/>
      </c>
      <c r="F350" s="2" t="str">
        <f aca="false">_xlfn.IFNA(VLOOKUP(E350,PlanComptable!$B$2:$C$713,2,0),"" )</f>
        <v/>
      </c>
      <c r="H350" s="2" t="str">
        <f aca="false">_xlfn.IFNA(VLOOKUP(G350,PlanComptable!$B$2:$C$713,2,0),"" )</f>
        <v/>
      </c>
    </row>
    <row r="351" customFormat="false" ht="12.75" hidden="false" customHeight="true" outlineLevel="0" collapsed="false">
      <c r="B351" s="2" t="str">
        <f aca="false">_xlfn.IFNA(VLOOKUP(A351,Journaux!$A$2:$B$16,2,0),"" )</f>
        <v/>
      </c>
      <c r="F351" s="2" t="str">
        <f aca="false">_xlfn.IFNA(VLOOKUP(E351,PlanComptable!$B$2:$C$713,2,0),"" )</f>
        <v/>
      </c>
      <c r="H351" s="2" t="str">
        <f aca="false">_xlfn.IFNA(VLOOKUP(G351,PlanComptable!$B$2:$C$713,2,0),"" )</f>
        <v/>
      </c>
    </row>
    <row r="352" customFormat="false" ht="12.75" hidden="false" customHeight="true" outlineLevel="0" collapsed="false">
      <c r="B352" s="2" t="str">
        <f aca="false">_xlfn.IFNA(VLOOKUP(A352,Journaux!$A$2:$B$16,2,0),"" )</f>
        <v/>
      </c>
      <c r="F352" s="2" t="str">
        <f aca="false">_xlfn.IFNA(VLOOKUP(E352,PlanComptable!$B$2:$C$713,2,0),"" )</f>
        <v/>
      </c>
      <c r="H352" s="2" t="str">
        <f aca="false">_xlfn.IFNA(VLOOKUP(G352,PlanComptable!$B$2:$C$713,2,0),"" )</f>
        <v/>
      </c>
    </row>
    <row r="353" customFormat="false" ht="12.75" hidden="false" customHeight="true" outlineLevel="0" collapsed="false">
      <c r="B353" s="2" t="str">
        <f aca="false">_xlfn.IFNA(VLOOKUP(A353,Journaux!$A$2:$B$16,2,0),"" )</f>
        <v/>
      </c>
      <c r="F353" s="2" t="str">
        <f aca="false">_xlfn.IFNA(VLOOKUP(E353,PlanComptable!$B$2:$C$713,2,0),"" )</f>
        <v/>
      </c>
      <c r="H353" s="2" t="str">
        <f aca="false">_xlfn.IFNA(VLOOKUP(G353,PlanComptable!$B$2:$C$713,2,0),"" )</f>
        <v/>
      </c>
    </row>
    <row r="354" customFormat="false" ht="12.75" hidden="false" customHeight="true" outlineLevel="0" collapsed="false">
      <c r="B354" s="2" t="str">
        <f aca="false">_xlfn.IFNA(VLOOKUP(A354,Journaux!$A$2:$B$16,2,0),"" )</f>
        <v/>
      </c>
      <c r="F354" s="2" t="str">
        <f aca="false">_xlfn.IFNA(VLOOKUP(E354,PlanComptable!$B$2:$C$713,2,0),"" )</f>
        <v/>
      </c>
      <c r="H354" s="2" t="str">
        <f aca="false">_xlfn.IFNA(VLOOKUP(G354,PlanComptable!$B$2:$C$713,2,0),"" )</f>
        <v/>
      </c>
    </row>
    <row r="355" customFormat="false" ht="12.75" hidden="false" customHeight="true" outlineLevel="0" collapsed="false">
      <c r="B355" s="2" t="str">
        <f aca="false">_xlfn.IFNA(VLOOKUP(A355,Journaux!$A$2:$B$16,2,0),"" )</f>
        <v/>
      </c>
      <c r="F355" s="2" t="str">
        <f aca="false">_xlfn.IFNA(VLOOKUP(E355,PlanComptable!$B$2:$C$713,2,0),"" )</f>
        <v/>
      </c>
      <c r="H355" s="2" t="str">
        <f aca="false">_xlfn.IFNA(VLOOKUP(G355,PlanComptable!$B$2:$C$713,2,0),"" )</f>
        <v/>
      </c>
    </row>
    <row r="356" customFormat="false" ht="12.75" hidden="false" customHeight="true" outlineLevel="0" collapsed="false">
      <c r="B356" s="2" t="str">
        <f aca="false">_xlfn.IFNA(VLOOKUP(A356,Journaux!$A$2:$B$16,2,0),"" )</f>
        <v/>
      </c>
      <c r="F356" s="2" t="str">
        <f aca="false">_xlfn.IFNA(VLOOKUP(E356,PlanComptable!$B$2:$C$713,2,0),"" )</f>
        <v/>
      </c>
      <c r="H356" s="2" t="str">
        <f aca="false">_xlfn.IFNA(VLOOKUP(G356,PlanComptable!$B$2:$C$713,2,0),"" )</f>
        <v/>
      </c>
    </row>
    <row r="357" customFormat="false" ht="12.75" hidden="false" customHeight="true" outlineLevel="0" collapsed="false">
      <c r="B357" s="2" t="str">
        <f aca="false">_xlfn.IFNA(VLOOKUP(A357,Journaux!$A$2:$B$16,2,0),"" )</f>
        <v/>
      </c>
      <c r="F357" s="2" t="str">
        <f aca="false">_xlfn.IFNA(VLOOKUP(E357,PlanComptable!$B$2:$C$713,2,0),"" )</f>
        <v/>
      </c>
      <c r="H357" s="2" t="str">
        <f aca="false">_xlfn.IFNA(VLOOKUP(G357,PlanComptable!$B$2:$C$713,2,0),"" )</f>
        <v/>
      </c>
    </row>
    <row r="358" customFormat="false" ht="12.75" hidden="false" customHeight="true" outlineLevel="0" collapsed="false">
      <c r="B358" s="2" t="str">
        <f aca="false">_xlfn.IFNA(VLOOKUP(A358,Journaux!$A$2:$B$16,2,0),"" )</f>
        <v/>
      </c>
      <c r="F358" s="2" t="str">
        <f aca="false">_xlfn.IFNA(VLOOKUP(E358,PlanComptable!$B$2:$C$713,2,0),"" )</f>
        <v/>
      </c>
      <c r="H358" s="2" t="str">
        <f aca="false">_xlfn.IFNA(VLOOKUP(G358,PlanComptable!$B$2:$C$713,2,0),"" )</f>
        <v/>
      </c>
    </row>
    <row r="359" customFormat="false" ht="12.75" hidden="false" customHeight="true" outlineLevel="0" collapsed="false">
      <c r="B359" s="2" t="str">
        <f aca="false">_xlfn.IFNA(VLOOKUP(A359,Journaux!$A$2:$B$16,2,0),"" )</f>
        <v/>
      </c>
      <c r="F359" s="2" t="str">
        <f aca="false">_xlfn.IFNA(VLOOKUP(E359,PlanComptable!$B$2:$C$713,2,0),"" )</f>
        <v/>
      </c>
      <c r="H359" s="2" t="str">
        <f aca="false">_xlfn.IFNA(VLOOKUP(G359,PlanComptable!$B$2:$C$713,2,0),"" )</f>
        <v/>
      </c>
    </row>
    <row r="360" customFormat="false" ht="12.75" hidden="false" customHeight="true" outlineLevel="0" collapsed="false">
      <c r="B360" s="2" t="str">
        <f aca="false">_xlfn.IFNA(VLOOKUP(A360,Journaux!$A$2:$B$16,2,0),"" )</f>
        <v/>
      </c>
      <c r="F360" s="2" t="str">
        <f aca="false">_xlfn.IFNA(VLOOKUP(E360,PlanComptable!$B$2:$C$713,2,0),"" )</f>
        <v/>
      </c>
      <c r="H360" s="2" t="str">
        <f aca="false">_xlfn.IFNA(VLOOKUP(G360,PlanComptable!$B$2:$C$713,2,0),"" )</f>
        <v/>
      </c>
    </row>
    <row r="361" customFormat="false" ht="12.75" hidden="false" customHeight="true" outlineLevel="0" collapsed="false">
      <c r="B361" s="2" t="str">
        <f aca="false">_xlfn.IFNA(VLOOKUP(A361,Journaux!$A$2:$B$16,2,0),"" )</f>
        <v/>
      </c>
      <c r="F361" s="2" t="str">
        <f aca="false">_xlfn.IFNA(VLOOKUP(E361,PlanComptable!$B$2:$C$713,2,0),"" )</f>
        <v/>
      </c>
      <c r="H361" s="2" t="str">
        <f aca="false">_xlfn.IFNA(VLOOKUP(G361,PlanComptable!$B$2:$C$713,2,0),"" )</f>
        <v/>
      </c>
    </row>
    <row r="362" customFormat="false" ht="12.75" hidden="false" customHeight="true" outlineLevel="0" collapsed="false">
      <c r="B362" s="2" t="str">
        <f aca="false">_xlfn.IFNA(VLOOKUP(A362,Journaux!$A$2:$B$16,2,0),"" )</f>
        <v/>
      </c>
      <c r="F362" s="2" t="str">
        <f aca="false">_xlfn.IFNA(VLOOKUP(E362,PlanComptable!$B$2:$C$713,2,0),"" )</f>
        <v/>
      </c>
      <c r="H362" s="2" t="str">
        <f aca="false">_xlfn.IFNA(VLOOKUP(G362,PlanComptable!$B$2:$C$713,2,0),"" )</f>
        <v/>
      </c>
    </row>
    <row r="363" customFormat="false" ht="12.75" hidden="false" customHeight="true" outlineLevel="0" collapsed="false">
      <c r="B363" s="2" t="str">
        <f aca="false">_xlfn.IFNA(VLOOKUP(A363,Journaux!$A$2:$B$16,2,0),"" )</f>
        <v/>
      </c>
      <c r="F363" s="2" t="str">
        <f aca="false">_xlfn.IFNA(VLOOKUP(E363,PlanComptable!$B$2:$C$713,2,0),"" )</f>
        <v/>
      </c>
      <c r="H363" s="2" t="str">
        <f aca="false">_xlfn.IFNA(VLOOKUP(G363,PlanComptable!$B$2:$C$713,2,0),"" )</f>
        <v/>
      </c>
    </row>
    <row r="364" customFormat="false" ht="12.75" hidden="false" customHeight="true" outlineLevel="0" collapsed="false">
      <c r="B364" s="2" t="str">
        <f aca="false">_xlfn.IFNA(VLOOKUP(A364,Journaux!$A$2:$B$16,2,0),"" )</f>
        <v/>
      </c>
      <c r="F364" s="2" t="str">
        <f aca="false">_xlfn.IFNA(VLOOKUP(E364,PlanComptable!$B$2:$C$713,2,0),"" )</f>
        <v/>
      </c>
      <c r="H364" s="2" t="str">
        <f aca="false">_xlfn.IFNA(VLOOKUP(G364,PlanComptable!$B$2:$C$713,2,0),"" )</f>
        <v/>
      </c>
    </row>
    <row r="365" customFormat="false" ht="12.75" hidden="false" customHeight="true" outlineLevel="0" collapsed="false">
      <c r="B365" s="2" t="str">
        <f aca="false">_xlfn.IFNA(VLOOKUP(A365,Journaux!$A$2:$B$16,2,0),"" )</f>
        <v/>
      </c>
      <c r="F365" s="2" t="str">
        <f aca="false">_xlfn.IFNA(VLOOKUP(E365,PlanComptable!$B$2:$C$713,2,0),"" )</f>
        <v/>
      </c>
      <c r="H365" s="2" t="str">
        <f aca="false">_xlfn.IFNA(VLOOKUP(G365,PlanComptable!$B$2:$C$713,2,0),"" )</f>
        <v/>
      </c>
    </row>
    <row r="366" customFormat="false" ht="12.75" hidden="false" customHeight="true" outlineLevel="0" collapsed="false">
      <c r="B366" s="2" t="str">
        <f aca="false">_xlfn.IFNA(VLOOKUP(A366,Journaux!$A$2:$B$16,2,0),"" )</f>
        <v/>
      </c>
      <c r="F366" s="2" t="str">
        <f aca="false">_xlfn.IFNA(VLOOKUP(E366,PlanComptable!$B$2:$C$713,2,0),"" )</f>
        <v/>
      </c>
      <c r="H366" s="2" t="str">
        <f aca="false">_xlfn.IFNA(VLOOKUP(G366,PlanComptable!$B$2:$C$713,2,0),"" )</f>
        <v/>
      </c>
    </row>
    <row r="367" customFormat="false" ht="12.75" hidden="false" customHeight="true" outlineLevel="0" collapsed="false">
      <c r="B367" s="2" t="str">
        <f aca="false">_xlfn.IFNA(VLOOKUP(A367,Journaux!$A$2:$B$16,2,0),"" )</f>
        <v/>
      </c>
      <c r="F367" s="2" t="str">
        <f aca="false">_xlfn.IFNA(VLOOKUP(E367,PlanComptable!$B$2:$C$713,2,0),"" )</f>
        <v/>
      </c>
      <c r="H367" s="2" t="str">
        <f aca="false">_xlfn.IFNA(VLOOKUP(G367,PlanComptable!$B$2:$C$713,2,0),"" )</f>
        <v/>
      </c>
    </row>
    <row r="368" customFormat="false" ht="12.75" hidden="false" customHeight="true" outlineLevel="0" collapsed="false">
      <c r="B368" s="2" t="str">
        <f aca="false">_xlfn.IFNA(VLOOKUP(A368,Journaux!$A$2:$B$16,2,0),"" )</f>
        <v/>
      </c>
      <c r="F368" s="2" t="str">
        <f aca="false">_xlfn.IFNA(VLOOKUP(E368,PlanComptable!$B$2:$C$713,2,0),"" )</f>
        <v/>
      </c>
      <c r="H368" s="2" t="str">
        <f aca="false">_xlfn.IFNA(VLOOKUP(G368,PlanComptable!$B$2:$C$713,2,0),"" )</f>
        <v/>
      </c>
    </row>
    <row r="369" customFormat="false" ht="12.75" hidden="false" customHeight="true" outlineLevel="0" collapsed="false">
      <c r="B369" s="2" t="str">
        <f aca="false">_xlfn.IFNA(VLOOKUP(A369,Journaux!$A$2:$B$16,2,0),"" )</f>
        <v/>
      </c>
      <c r="F369" s="2" t="str">
        <f aca="false">_xlfn.IFNA(VLOOKUP(E369,PlanComptable!$B$2:$C$713,2,0),"" )</f>
        <v/>
      </c>
      <c r="H369" s="2" t="str">
        <f aca="false">_xlfn.IFNA(VLOOKUP(G369,PlanComptable!$B$2:$C$713,2,0),"" )</f>
        <v/>
      </c>
    </row>
    <row r="370" customFormat="false" ht="12.75" hidden="false" customHeight="true" outlineLevel="0" collapsed="false">
      <c r="B370" s="2" t="str">
        <f aca="false">_xlfn.IFNA(VLOOKUP(A370,Journaux!$A$2:$B$16,2,0),"" )</f>
        <v/>
      </c>
      <c r="F370" s="2" t="str">
        <f aca="false">_xlfn.IFNA(VLOOKUP(E370,PlanComptable!$B$2:$C$713,2,0),"" )</f>
        <v/>
      </c>
      <c r="H370" s="2" t="str">
        <f aca="false">_xlfn.IFNA(VLOOKUP(G370,PlanComptable!$B$2:$C$713,2,0),"" )</f>
        <v/>
      </c>
    </row>
    <row r="371" customFormat="false" ht="12.75" hidden="false" customHeight="true" outlineLevel="0" collapsed="false">
      <c r="B371" s="2" t="str">
        <f aca="false">_xlfn.IFNA(VLOOKUP(A371,Journaux!$A$2:$B$16,2,0),"" )</f>
        <v/>
      </c>
      <c r="F371" s="2" t="str">
        <f aca="false">_xlfn.IFNA(VLOOKUP(E371,PlanComptable!$B$2:$C$713,2,0),"" )</f>
        <v/>
      </c>
      <c r="H371" s="2" t="str">
        <f aca="false">_xlfn.IFNA(VLOOKUP(G371,PlanComptable!$B$2:$C$713,2,0),"" )</f>
        <v/>
      </c>
    </row>
    <row r="372" customFormat="false" ht="12.75" hidden="false" customHeight="true" outlineLevel="0" collapsed="false">
      <c r="B372" s="2" t="str">
        <f aca="false">_xlfn.IFNA(VLOOKUP(A372,Journaux!$A$2:$B$16,2,0),"" )</f>
        <v/>
      </c>
      <c r="F372" s="2" t="str">
        <f aca="false">_xlfn.IFNA(VLOOKUP(E372,PlanComptable!$B$2:$C$713,2,0),"" )</f>
        <v/>
      </c>
      <c r="H372" s="2" t="str">
        <f aca="false">_xlfn.IFNA(VLOOKUP(G372,PlanComptable!$B$2:$C$713,2,0),"" )</f>
        <v/>
      </c>
    </row>
    <row r="373" customFormat="false" ht="12.75" hidden="false" customHeight="true" outlineLevel="0" collapsed="false">
      <c r="B373" s="2" t="str">
        <f aca="false">_xlfn.IFNA(VLOOKUP(A373,Journaux!$A$2:$B$16,2,0),"" )</f>
        <v/>
      </c>
      <c r="F373" s="2" t="str">
        <f aca="false">_xlfn.IFNA(VLOOKUP(E373,PlanComptable!$B$2:$C$713,2,0),"" )</f>
        <v/>
      </c>
      <c r="H373" s="2" t="str">
        <f aca="false">_xlfn.IFNA(VLOOKUP(G373,PlanComptable!$B$2:$C$713,2,0),"" )</f>
        <v/>
      </c>
    </row>
    <row r="374" customFormat="false" ht="12.75" hidden="false" customHeight="true" outlineLevel="0" collapsed="false">
      <c r="B374" s="2" t="str">
        <f aca="false">_xlfn.IFNA(VLOOKUP(A374,Journaux!$A$2:$B$16,2,0),"" )</f>
        <v/>
      </c>
      <c r="F374" s="2" t="str">
        <f aca="false">_xlfn.IFNA(VLOOKUP(E374,PlanComptable!$B$2:$C$713,2,0),"" )</f>
        <v/>
      </c>
      <c r="H374" s="2" t="str">
        <f aca="false">_xlfn.IFNA(VLOOKUP(G374,PlanComptable!$B$2:$C$713,2,0),"" )</f>
        <v/>
      </c>
    </row>
    <row r="375" customFormat="false" ht="12.75" hidden="false" customHeight="true" outlineLevel="0" collapsed="false">
      <c r="B375" s="2" t="str">
        <f aca="false">_xlfn.IFNA(VLOOKUP(A375,Journaux!$A$2:$B$16,2,0),"" )</f>
        <v/>
      </c>
      <c r="F375" s="2" t="str">
        <f aca="false">_xlfn.IFNA(VLOOKUP(E375,PlanComptable!$B$2:$C$713,2,0),"" )</f>
        <v/>
      </c>
      <c r="H375" s="2" t="str">
        <f aca="false">_xlfn.IFNA(VLOOKUP(G375,PlanComptable!$B$2:$C$713,2,0),"" )</f>
        <v/>
      </c>
    </row>
    <row r="376" customFormat="false" ht="12.75" hidden="false" customHeight="true" outlineLevel="0" collapsed="false">
      <c r="B376" s="2" t="str">
        <f aca="false">_xlfn.IFNA(VLOOKUP(A376,Journaux!$A$2:$B$16,2,0),"" )</f>
        <v/>
      </c>
      <c r="F376" s="2" t="str">
        <f aca="false">_xlfn.IFNA(VLOOKUP(E376,PlanComptable!$B$2:$C$713,2,0),"" )</f>
        <v/>
      </c>
      <c r="H376" s="2" t="str">
        <f aca="false">_xlfn.IFNA(VLOOKUP(G376,PlanComptable!$B$2:$C$713,2,0),"" )</f>
        <v/>
      </c>
    </row>
    <row r="377" customFormat="false" ht="12.75" hidden="false" customHeight="true" outlineLevel="0" collapsed="false">
      <c r="B377" s="2" t="str">
        <f aca="false">_xlfn.IFNA(VLOOKUP(A377,Journaux!$A$2:$B$16,2,0),"" )</f>
        <v/>
      </c>
      <c r="F377" s="2" t="str">
        <f aca="false">_xlfn.IFNA(VLOOKUP(E377,PlanComptable!$B$2:$C$713,2,0),"" )</f>
        <v/>
      </c>
      <c r="H377" s="2" t="str">
        <f aca="false">_xlfn.IFNA(VLOOKUP(G377,PlanComptable!$B$2:$C$713,2,0),"" )</f>
        <v/>
      </c>
    </row>
    <row r="378" customFormat="false" ht="12.75" hidden="false" customHeight="true" outlineLevel="0" collapsed="false">
      <c r="B378" s="2" t="str">
        <f aca="false">_xlfn.IFNA(VLOOKUP(A378,Journaux!$A$2:$B$16,2,0),"" )</f>
        <v/>
      </c>
      <c r="F378" s="2" t="str">
        <f aca="false">_xlfn.IFNA(VLOOKUP(E378,PlanComptable!$B$2:$C$713,2,0),"" )</f>
        <v/>
      </c>
      <c r="H378" s="2" t="str">
        <f aca="false">_xlfn.IFNA(VLOOKUP(G378,PlanComptable!$B$2:$C$713,2,0),"" )</f>
        <v/>
      </c>
    </row>
    <row r="379" customFormat="false" ht="12.75" hidden="false" customHeight="true" outlineLevel="0" collapsed="false">
      <c r="B379" s="2" t="str">
        <f aca="false">_xlfn.IFNA(VLOOKUP(A379,Journaux!$A$2:$B$16,2,0),"" )</f>
        <v/>
      </c>
      <c r="F379" s="2" t="str">
        <f aca="false">_xlfn.IFNA(VLOOKUP(E379,PlanComptable!$B$2:$C$713,2,0),"" )</f>
        <v/>
      </c>
      <c r="H379" s="2" t="str">
        <f aca="false">_xlfn.IFNA(VLOOKUP(G379,PlanComptable!$B$2:$C$713,2,0),"" )</f>
        <v/>
      </c>
    </row>
    <row r="380" customFormat="false" ht="12.75" hidden="false" customHeight="true" outlineLevel="0" collapsed="false">
      <c r="B380" s="2" t="str">
        <f aca="false">_xlfn.IFNA(VLOOKUP(A380,Journaux!$A$2:$B$16,2,0),"" )</f>
        <v/>
      </c>
      <c r="F380" s="2" t="str">
        <f aca="false">_xlfn.IFNA(VLOOKUP(E380,PlanComptable!$B$2:$C$713,2,0),"" )</f>
        <v/>
      </c>
      <c r="H380" s="2" t="str">
        <f aca="false">_xlfn.IFNA(VLOOKUP(G380,PlanComptable!$B$2:$C$713,2,0),"" )</f>
        <v/>
      </c>
    </row>
    <row r="381" customFormat="false" ht="12.75" hidden="false" customHeight="true" outlineLevel="0" collapsed="false">
      <c r="B381" s="2" t="str">
        <f aca="false">_xlfn.IFNA(VLOOKUP(A381,Journaux!$A$2:$B$16,2,0),"" )</f>
        <v/>
      </c>
      <c r="F381" s="2" t="str">
        <f aca="false">_xlfn.IFNA(VLOOKUP(E381,PlanComptable!$B$2:$C$713,2,0),"" )</f>
        <v/>
      </c>
      <c r="H381" s="2" t="str">
        <f aca="false">_xlfn.IFNA(VLOOKUP(G381,PlanComptable!$B$2:$C$713,2,0),"" )</f>
        <v/>
      </c>
    </row>
    <row r="382" customFormat="false" ht="12.75" hidden="false" customHeight="true" outlineLevel="0" collapsed="false">
      <c r="B382" s="2" t="str">
        <f aca="false">_xlfn.IFNA(VLOOKUP(A382,Journaux!$A$2:$B$16,2,0),"" )</f>
        <v/>
      </c>
      <c r="F382" s="2" t="str">
        <f aca="false">_xlfn.IFNA(VLOOKUP(E382,PlanComptable!$B$2:$C$713,2,0),"" )</f>
        <v/>
      </c>
      <c r="H382" s="2" t="str">
        <f aca="false">_xlfn.IFNA(VLOOKUP(G382,PlanComptable!$B$2:$C$713,2,0),"" )</f>
        <v/>
      </c>
    </row>
    <row r="383" customFormat="false" ht="12.75" hidden="false" customHeight="true" outlineLevel="0" collapsed="false">
      <c r="B383" s="2" t="str">
        <f aca="false">_xlfn.IFNA(VLOOKUP(A383,Journaux!$A$2:$B$16,2,0),"" )</f>
        <v/>
      </c>
      <c r="F383" s="2" t="str">
        <f aca="false">_xlfn.IFNA(VLOOKUP(E383,PlanComptable!$B$2:$C$713,2,0),"" )</f>
        <v/>
      </c>
      <c r="H383" s="2" t="str">
        <f aca="false">_xlfn.IFNA(VLOOKUP(G383,PlanComptable!$B$2:$C$713,2,0),"" )</f>
        <v/>
      </c>
    </row>
    <row r="384" customFormat="false" ht="12.75" hidden="false" customHeight="true" outlineLevel="0" collapsed="false">
      <c r="B384" s="2" t="str">
        <f aca="false">_xlfn.IFNA(VLOOKUP(A384,Journaux!$A$2:$B$16,2,0),"" )</f>
        <v/>
      </c>
      <c r="F384" s="2" t="str">
        <f aca="false">_xlfn.IFNA(VLOOKUP(E384,PlanComptable!$B$2:$C$713,2,0),"" )</f>
        <v/>
      </c>
      <c r="H384" s="2" t="str">
        <f aca="false">_xlfn.IFNA(VLOOKUP(G384,PlanComptable!$B$2:$C$713,2,0),"" )</f>
        <v/>
      </c>
    </row>
    <row r="385" customFormat="false" ht="12.75" hidden="false" customHeight="true" outlineLevel="0" collapsed="false">
      <c r="B385" s="2" t="str">
        <f aca="false">_xlfn.IFNA(VLOOKUP(A385,Journaux!$A$2:$B$16,2,0),"" )</f>
        <v/>
      </c>
      <c r="F385" s="2" t="str">
        <f aca="false">_xlfn.IFNA(VLOOKUP(E385,PlanComptable!$B$2:$C$713,2,0),"" )</f>
        <v/>
      </c>
      <c r="H385" s="2" t="str">
        <f aca="false">_xlfn.IFNA(VLOOKUP(G385,PlanComptable!$B$2:$C$713,2,0),"" )</f>
        <v/>
      </c>
    </row>
    <row r="386" customFormat="false" ht="12.75" hidden="false" customHeight="true" outlineLevel="0" collapsed="false">
      <c r="B386" s="2" t="str">
        <f aca="false">_xlfn.IFNA(VLOOKUP(A386,Journaux!$A$2:$B$16,2,0),"" )</f>
        <v/>
      </c>
      <c r="F386" s="2" t="str">
        <f aca="false">_xlfn.IFNA(VLOOKUP(E386,PlanComptable!$B$2:$C$713,2,0),"" )</f>
        <v/>
      </c>
      <c r="H386" s="2" t="str">
        <f aca="false">_xlfn.IFNA(VLOOKUP(G386,PlanComptable!$B$2:$C$713,2,0),"" )</f>
        <v/>
      </c>
    </row>
    <row r="387" customFormat="false" ht="12.75" hidden="false" customHeight="true" outlineLevel="0" collapsed="false">
      <c r="B387" s="2" t="str">
        <f aca="false">_xlfn.IFNA(VLOOKUP(A387,Journaux!$A$2:$B$16,2,0),"" )</f>
        <v/>
      </c>
      <c r="F387" s="2" t="str">
        <f aca="false">_xlfn.IFNA(VLOOKUP(E387,PlanComptable!$B$2:$C$713,2,0),"" )</f>
        <v/>
      </c>
      <c r="H387" s="2" t="str">
        <f aca="false">_xlfn.IFNA(VLOOKUP(G387,PlanComptable!$B$2:$C$713,2,0),"" )</f>
        <v/>
      </c>
    </row>
    <row r="388" customFormat="false" ht="12.75" hidden="false" customHeight="true" outlineLevel="0" collapsed="false">
      <c r="B388" s="2" t="str">
        <f aca="false">_xlfn.IFNA(VLOOKUP(A388,Journaux!$A$2:$B$16,2,0),"" )</f>
        <v/>
      </c>
      <c r="F388" s="2" t="str">
        <f aca="false">_xlfn.IFNA(VLOOKUP(E388,PlanComptable!$B$2:$C$713,2,0),"" )</f>
        <v/>
      </c>
      <c r="H388" s="2" t="str">
        <f aca="false">_xlfn.IFNA(VLOOKUP(G388,PlanComptable!$B$2:$C$713,2,0),"" )</f>
        <v/>
      </c>
    </row>
    <row r="389" customFormat="false" ht="12.75" hidden="false" customHeight="true" outlineLevel="0" collapsed="false">
      <c r="B389" s="2" t="str">
        <f aca="false">_xlfn.IFNA(VLOOKUP(A389,Journaux!$A$2:$B$16,2,0),"" )</f>
        <v/>
      </c>
      <c r="F389" s="2" t="str">
        <f aca="false">_xlfn.IFNA(VLOOKUP(E389,PlanComptable!$B$2:$C$713,2,0),"" )</f>
        <v/>
      </c>
      <c r="H389" s="2" t="str">
        <f aca="false">_xlfn.IFNA(VLOOKUP(G389,PlanComptable!$B$2:$C$713,2,0),"" )</f>
        <v/>
      </c>
    </row>
    <row r="390" customFormat="false" ht="12.75" hidden="false" customHeight="true" outlineLevel="0" collapsed="false">
      <c r="B390" s="2" t="str">
        <f aca="false">_xlfn.IFNA(VLOOKUP(A390,Journaux!$A$2:$B$16,2,0),"" )</f>
        <v/>
      </c>
      <c r="F390" s="2" t="str">
        <f aca="false">_xlfn.IFNA(VLOOKUP(E390,PlanComptable!$B$2:$C$713,2,0),"" )</f>
        <v/>
      </c>
      <c r="H390" s="2" t="str">
        <f aca="false">_xlfn.IFNA(VLOOKUP(G390,PlanComptable!$B$2:$C$713,2,0),"" )</f>
        <v/>
      </c>
    </row>
    <row r="391" customFormat="false" ht="12.75" hidden="false" customHeight="true" outlineLevel="0" collapsed="false">
      <c r="B391" s="2" t="str">
        <f aca="false">_xlfn.IFNA(VLOOKUP(A391,Journaux!$A$2:$B$16,2,0),"" )</f>
        <v/>
      </c>
      <c r="F391" s="2" t="str">
        <f aca="false">_xlfn.IFNA(VLOOKUP(E391,PlanComptable!$B$2:$C$713,2,0),"" )</f>
        <v/>
      </c>
      <c r="H391" s="2" t="str">
        <f aca="false">_xlfn.IFNA(VLOOKUP(G391,PlanComptable!$B$2:$C$713,2,0),"" )</f>
        <v/>
      </c>
    </row>
    <row r="392" customFormat="false" ht="12.75" hidden="false" customHeight="true" outlineLevel="0" collapsed="false">
      <c r="B392" s="2" t="str">
        <f aca="false">_xlfn.IFNA(VLOOKUP(A392,Journaux!$A$2:$B$16,2,0),"" )</f>
        <v/>
      </c>
      <c r="F392" s="2" t="str">
        <f aca="false">_xlfn.IFNA(VLOOKUP(E392,PlanComptable!$B$2:$C$713,2,0),"" )</f>
        <v/>
      </c>
      <c r="H392" s="2" t="str">
        <f aca="false">_xlfn.IFNA(VLOOKUP(G392,PlanComptable!$B$2:$C$713,2,0),"" )</f>
        <v/>
      </c>
    </row>
    <row r="393" customFormat="false" ht="12.75" hidden="false" customHeight="true" outlineLevel="0" collapsed="false">
      <c r="B393" s="2" t="str">
        <f aca="false">_xlfn.IFNA(VLOOKUP(A393,Journaux!$A$2:$B$16,2,0),"" )</f>
        <v/>
      </c>
      <c r="F393" s="2" t="str">
        <f aca="false">_xlfn.IFNA(VLOOKUP(E393,PlanComptable!$B$2:$C$713,2,0),"" )</f>
        <v/>
      </c>
      <c r="H393" s="2" t="str">
        <f aca="false">_xlfn.IFNA(VLOOKUP(G393,PlanComptable!$B$2:$C$713,2,0),"" )</f>
        <v/>
      </c>
    </row>
    <row r="394" customFormat="false" ht="12.75" hidden="false" customHeight="true" outlineLevel="0" collapsed="false">
      <c r="B394" s="2" t="str">
        <f aca="false">_xlfn.IFNA(VLOOKUP(A394,Journaux!$A$2:$B$16,2,0),"" )</f>
        <v/>
      </c>
      <c r="F394" s="2" t="str">
        <f aca="false">_xlfn.IFNA(VLOOKUP(E394,PlanComptable!$B$2:$C$713,2,0),"" )</f>
        <v/>
      </c>
      <c r="H394" s="2" t="str">
        <f aca="false">_xlfn.IFNA(VLOOKUP(G394,PlanComptable!$B$2:$C$713,2,0),"" )</f>
        <v/>
      </c>
    </row>
    <row r="395" customFormat="false" ht="12.75" hidden="false" customHeight="true" outlineLevel="0" collapsed="false">
      <c r="B395" s="2" t="str">
        <f aca="false">_xlfn.IFNA(VLOOKUP(A395,Journaux!$A$2:$B$16,2,0),"" )</f>
        <v/>
      </c>
      <c r="F395" s="2" t="str">
        <f aca="false">_xlfn.IFNA(VLOOKUP(E395,PlanComptable!$B$2:$C$713,2,0),"" )</f>
        <v/>
      </c>
      <c r="H395" s="2" t="str">
        <f aca="false">_xlfn.IFNA(VLOOKUP(G395,PlanComptable!$B$2:$C$713,2,0),"" )</f>
        <v/>
      </c>
    </row>
    <row r="396" customFormat="false" ht="12.75" hidden="false" customHeight="true" outlineLevel="0" collapsed="false">
      <c r="B396" s="2" t="str">
        <f aca="false">_xlfn.IFNA(VLOOKUP(A396,Journaux!$A$2:$B$16,2,0),"" )</f>
        <v/>
      </c>
      <c r="F396" s="2" t="str">
        <f aca="false">_xlfn.IFNA(VLOOKUP(E396,PlanComptable!$B$2:$C$713,2,0),"" )</f>
        <v/>
      </c>
      <c r="H396" s="2" t="str">
        <f aca="false">_xlfn.IFNA(VLOOKUP(G396,PlanComptable!$B$2:$C$713,2,0),"" )</f>
        <v/>
      </c>
    </row>
    <row r="397" customFormat="false" ht="12.75" hidden="false" customHeight="true" outlineLevel="0" collapsed="false">
      <c r="B397" s="2" t="str">
        <f aca="false">_xlfn.IFNA(VLOOKUP(A397,Journaux!$A$2:$B$16,2,0),"" )</f>
        <v/>
      </c>
      <c r="F397" s="2" t="str">
        <f aca="false">_xlfn.IFNA(VLOOKUP(E397,PlanComptable!$B$2:$C$713,2,0),"" )</f>
        <v/>
      </c>
      <c r="H397" s="2" t="str">
        <f aca="false">_xlfn.IFNA(VLOOKUP(G397,PlanComptable!$B$2:$C$713,2,0),"" )</f>
        <v/>
      </c>
    </row>
    <row r="398" customFormat="false" ht="12.75" hidden="false" customHeight="true" outlineLevel="0" collapsed="false">
      <c r="B398" s="2" t="str">
        <f aca="false">_xlfn.IFNA(VLOOKUP(A398,Journaux!$A$2:$B$16,2,0),"" )</f>
        <v/>
      </c>
      <c r="F398" s="2" t="str">
        <f aca="false">_xlfn.IFNA(VLOOKUP(E398,PlanComptable!$B$2:$C$713,2,0),"" )</f>
        <v/>
      </c>
      <c r="H398" s="2" t="str">
        <f aca="false">_xlfn.IFNA(VLOOKUP(G398,PlanComptable!$B$2:$C$713,2,0),"" )</f>
        <v/>
      </c>
    </row>
    <row r="399" customFormat="false" ht="12.75" hidden="false" customHeight="true" outlineLevel="0" collapsed="false">
      <c r="B399" s="2" t="str">
        <f aca="false">_xlfn.IFNA(VLOOKUP(A399,Journaux!$A$2:$B$16,2,0),"" )</f>
        <v/>
      </c>
      <c r="F399" s="2" t="str">
        <f aca="false">_xlfn.IFNA(VLOOKUP(E399,PlanComptable!$B$2:$C$713,2,0),"" )</f>
        <v/>
      </c>
      <c r="H399" s="2" t="str">
        <f aca="false">_xlfn.IFNA(VLOOKUP(G399,PlanComptable!$B$2:$C$713,2,0),"" )</f>
        <v/>
      </c>
    </row>
    <row r="400" customFormat="false" ht="12.75" hidden="false" customHeight="true" outlineLevel="0" collapsed="false">
      <c r="B400" s="2" t="str">
        <f aca="false">_xlfn.IFNA(VLOOKUP(A400,Journaux!$A$2:$B$16,2,0),"" )</f>
        <v/>
      </c>
      <c r="F400" s="2" t="str">
        <f aca="false">_xlfn.IFNA(VLOOKUP(E400,PlanComptable!$B$2:$C$713,2,0),"" )</f>
        <v/>
      </c>
      <c r="H400" s="2" t="str">
        <f aca="false">_xlfn.IFNA(VLOOKUP(G400,PlanComptable!$B$2:$C$713,2,0),"" 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2019-06-25T20:27:07Z</dcterms:created>
  <dc:creator/>
  <dc:description/>
  <dc:language>en-US</dc:language>
  <cp:lastModifiedBy/>
  <dcterms:modified xsi:type="dcterms:W3CDTF">2019-07-25T20:38:33Z</dcterms:modified>
  <cp:revision>214</cp:revision>
  <dc:subject/>
  <dc:title/>
</cp:coreProperties>
</file>