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tchanon\project\spring\ExcelToJson\resource\"/>
    </mc:Choice>
  </mc:AlternateContent>
  <xr:revisionPtr revIDLastSave="0" documentId="13_ncr:1_{A74571F0-EEA8-4A67-BE17-1BA5BEDF3FF6}" xr6:coauthVersionLast="47" xr6:coauthVersionMax="47" xr10:uidLastSave="{00000000-0000-0000-0000-000000000000}"/>
  <bookViews>
    <workbookView xWindow="-120" yWindow="-120" windowWidth="20730" windowHeight="11760" tabRatio="794" xr2:uid="{00000000-000D-0000-FFFF-FFFF00000000}"/>
  </bookViews>
  <sheets>
    <sheet name="transaction-Branch" sheetId="1" r:id="rId1"/>
    <sheet name="Sheet2" sheetId="21" r:id="rId2"/>
    <sheet name="Script" sheetId="19" r:id="rId3"/>
    <sheet name="Card" sheetId="16" r:id="rId4"/>
    <sheet name="Account" sheetId="9" r:id="rId5"/>
    <sheet name="Customer" sheetId="18" r:id="rId6"/>
    <sheet name="ATM-CDM" sheetId="3" r:id="rId7"/>
    <sheet name="TransactionCode" sheetId="15" r:id="rId8"/>
    <sheet name="MerchantCategory" sheetId="14" r:id="rId9"/>
    <sheet name="MessageType" sheetId="13" r:id="rId10"/>
    <sheet name="ResponseCode" sheetId="12" r:id="rId11"/>
    <sheet name="Channel-TerminalType" sheetId="11" r:id="rId12"/>
    <sheet name="Sheet1" sheetId="17" r:id="rId13"/>
    <sheet name="Account Product" sheetId="10" r:id="rId14"/>
    <sheet name="Currency" sheetId="8" r:id="rId15"/>
    <sheet name="Branch" sheetId="7" r:id="rId16"/>
    <sheet name="Country" sheetId="5" r:id="rId17"/>
    <sheet name="Region" sheetId="4" r:id="rId18"/>
    <sheet name="BankCode" sheetId="2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4" hidden="1">Account!$E$1:$E$15</definedName>
    <definedName name="_xlnm._FilterDatabase" localSheetId="11" hidden="1">'Channel-TerminalType'!$A$5:$C$11</definedName>
    <definedName name="_xlnm._FilterDatabase" localSheetId="0" hidden="1">'transaction-Branch'!$A$1:$W$43</definedName>
    <definedName name="A" localSheetId="14">Currency!$A$6</definedName>
    <definedName name="Airlines_" localSheetId="8">MerchantCategory!$C$14</definedName>
    <definedName name="B" localSheetId="14">Currency!$A$16</definedName>
    <definedName name="Business_Services_" localSheetId="8">MerchantCategory!$C$512</definedName>
    <definedName name="Clothing_Stores_" localSheetId="8">MerchantCategory!$C$440</definedName>
    <definedName name="D" localSheetId="14">Currency!$A$42</definedName>
    <definedName name="E" localSheetId="14">Currency!$A$46</definedName>
    <definedName name="F" localSheetId="14">Currency!$A$50</definedName>
    <definedName name="G" localSheetId="14">Currency!$A$52</definedName>
    <definedName name="H" localSheetId="14">Currency!$A$61</definedName>
    <definedName name="Hotels_and_Motels_" localSheetId="8">MerchantCategory!$C$194</definedName>
    <definedName name="I" localSheetId="14">Currency!$A$66</definedName>
    <definedName name="J" localSheetId="14">Currency!$A$73</definedName>
    <definedName name="K" localSheetId="14">Currency!$A$77</definedName>
    <definedName name="L" localSheetId="14">Currency!$A$86</definedName>
    <definedName name="M" localSheetId="14">Currency!$A$92</definedName>
    <definedName name="Miscellaneous_Stores_" localSheetId="8">MerchantCategory!#REF!</definedName>
    <definedName name="N" localSheetId="14">Currency!$A$106</definedName>
    <definedName name="O" localSheetId="14">Currency!$A$112</definedName>
    <definedName name="P" localSheetId="14">Currency!$A$113</definedName>
    <definedName name="Professional_Services_and_Membership_Org" localSheetId="8">MerchantCategory!$C$546</definedName>
    <definedName name="Q" localSheetId="14">Currency!$A$120</definedName>
    <definedName name="S" localSheetId="14">Currency!$A$125</definedName>
    <definedName name="T" localSheetId="14">Currency!$A$140</definedName>
    <definedName name="U" localSheetId="14">Currency!$A$150</definedName>
    <definedName name="V" localSheetId="14">Currency!$A$155</definedName>
    <definedName name="W" localSheetId="14">Currency!$A$158</definedName>
    <definedName name="Wholesale_Distributors_and_Manufacturers" localSheetId="8">MerchantCategory!$C$401</definedName>
    <definedName name="X" localSheetId="14">Currency!$A$159</definedName>
    <definedName name="Y" localSheetId="14">Currency!$A$164</definedName>
    <definedName name="Z" localSheetId="14">Currency!$A$165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9" l="1"/>
  <c r="A91" i="9"/>
  <c r="G90" i="9"/>
  <c r="A90" i="9"/>
  <c r="G89" i="9"/>
  <c r="A89" i="9"/>
  <c r="G88" i="9"/>
  <c r="A88" i="9"/>
  <c r="G87" i="9"/>
  <c r="A87" i="9"/>
  <c r="G86" i="9"/>
  <c r="A86" i="9"/>
  <c r="G85" i="9"/>
  <c r="A85" i="9"/>
  <c r="G84" i="9"/>
  <c r="A84" i="9"/>
  <c r="G83" i="9"/>
  <c r="A83" i="9"/>
  <c r="G82" i="9"/>
  <c r="A82" i="9"/>
  <c r="G81" i="9"/>
  <c r="A81" i="9"/>
  <c r="G80" i="9"/>
  <c r="A80" i="9"/>
  <c r="G79" i="9"/>
  <c r="A79" i="9"/>
  <c r="G78" i="9"/>
  <c r="A78" i="9"/>
  <c r="G77" i="9"/>
  <c r="A77" i="9"/>
  <c r="G76" i="9"/>
  <c r="A76" i="9"/>
  <c r="G75" i="9"/>
  <c r="A75" i="9"/>
  <c r="G74" i="9"/>
  <c r="A74" i="9"/>
  <c r="G73" i="9"/>
  <c r="A73" i="9"/>
  <c r="G72" i="9"/>
  <c r="A72" i="9"/>
  <c r="G71" i="9"/>
  <c r="A71" i="9"/>
  <c r="G70" i="9"/>
  <c r="A70" i="9"/>
  <c r="G69" i="9"/>
  <c r="A69" i="9"/>
  <c r="G68" i="9"/>
  <c r="A68" i="9"/>
  <c r="G67" i="9"/>
  <c r="A67" i="9"/>
  <c r="G66" i="9"/>
  <c r="A66" i="9"/>
  <c r="G65" i="9"/>
  <c r="A65" i="9"/>
  <c r="G64" i="9"/>
  <c r="A64" i="9"/>
  <c r="G63" i="9"/>
  <c r="A63" i="9"/>
  <c r="G62" i="9"/>
  <c r="A62" i="9"/>
  <c r="G61" i="9"/>
  <c r="A61" i="9"/>
  <c r="G60" i="9"/>
  <c r="A60" i="9"/>
  <c r="G59" i="9"/>
  <c r="A59" i="9"/>
  <c r="G58" i="9"/>
  <c r="A58" i="9"/>
  <c r="G57" i="9"/>
  <c r="A57" i="9"/>
  <c r="G56" i="9"/>
  <c r="A56" i="9"/>
  <c r="G55" i="9"/>
  <c r="A55" i="9"/>
  <c r="G54" i="9"/>
  <c r="A54" i="9"/>
  <c r="G53" i="9"/>
  <c r="A53" i="9"/>
  <c r="G52" i="9"/>
  <c r="A52" i="9"/>
  <c r="G51" i="9"/>
  <c r="A51" i="9"/>
  <c r="G50" i="9"/>
  <c r="A50" i="9"/>
  <c r="G49" i="9"/>
  <c r="A49" i="9"/>
  <c r="G48" i="9"/>
  <c r="A48" i="9"/>
  <c r="G47" i="9"/>
  <c r="A47" i="9"/>
  <c r="G46" i="9"/>
  <c r="A46" i="9"/>
  <c r="G45" i="9"/>
  <c r="A45" i="9"/>
  <c r="G44" i="9"/>
  <c r="A44" i="9"/>
  <c r="G43" i="9"/>
  <c r="A43" i="9"/>
  <c r="G42" i="9"/>
  <c r="A42" i="9"/>
  <c r="G41" i="9"/>
  <c r="A41" i="9"/>
  <c r="G40" i="9"/>
  <c r="A40" i="9"/>
  <c r="G39" i="9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A25" i="9"/>
  <c r="G24" i="9"/>
  <c r="A24" i="9"/>
  <c r="G23" i="9"/>
  <c r="A23" i="9"/>
  <c r="G22" i="9"/>
  <c r="A22" i="9"/>
  <c r="A21" i="9"/>
  <c r="A20" i="9"/>
  <c r="A19" i="9"/>
  <c r="A18" i="9"/>
  <c r="A17" i="9"/>
  <c r="G16" i="9"/>
  <c r="A16" i="9"/>
  <c r="A15" i="9"/>
  <c r="A14" i="9"/>
  <c r="A13" i="9"/>
  <c r="A12" i="9"/>
  <c r="A11" i="9"/>
  <c r="A10" i="9"/>
  <c r="A9" i="9"/>
  <c r="G8" i="9"/>
  <c r="A8" i="9"/>
  <c r="G7" i="9"/>
  <c r="A7" i="9"/>
  <c r="G6" i="9"/>
  <c r="A6" i="9"/>
  <c r="G5" i="9"/>
  <c r="A5" i="9"/>
  <c r="G4" i="9"/>
  <c r="A4" i="9"/>
  <c r="G3" i="9"/>
  <c r="A3" i="9"/>
  <c r="G2" i="9"/>
  <c r="A2" i="9"/>
  <c r="I78" i="18" l="1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A33" i="15" l="1"/>
  <c r="A35" i="15" l="1"/>
  <c r="A5" i="12" l="1"/>
  <c r="J64" i="7" l="1"/>
  <c r="H64" i="7"/>
  <c r="D64" i="7"/>
  <c r="A64" i="7"/>
  <c r="J63" i="7"/>
  <c r="H63" i="7"/>
  <c r="A63" i="7"/>
  <c r="J62" i="7"/>
  <c r="H62" i="7"/>
  <c r="D62" i="7"/>
  <c r="A62" i="7"/>
  <c r="J61" i="7"/>
  <c r="H61" i="7"/>
  <c r="D61" i="7"/>
  <c r="A61" i="7"/>
  <c r="J60" i="7"/>
  <c r="H60" i="7"/>
  <c r="D60" i="7"/>
  <c r="A60" i="7"/>
  <c r="J59" i="7"/>
  <c r="H59" i="7"/>
  <c r="D59" i="7"/>
  <c r="A59" i="7"/>
  <c r="J58" i="7"/>
  <c r="H58" i="7"/>
  <c r="D58" i="7"/>
  <c r="A58" i="7"/>
  <c r="J57" i="7"/>
  <c r="H57" i="7"/>
  <c r="D57" i="7"/>
  <c r="A57" i="7"/>
  <c r="J56" i="7"/>
  <c r="H56" i="7"/>
  <c r="D56" i="7"/>
  <c r="A56" i="7"/>
  <c r="J55" i="7"/>
  <c r="H55" i="7"/>
  <c r="D55" i="7"/>
  <c r="A55" i="7"/>
  <c r="J54" i="7"/>
  <c r="H54" i="7"/>
  <c r="D54" i="7"/>
  <c r="A54" i="7"/>
  <c r="J53" i="7"/>
  <c r="H53" i="7"/>
  <c r="D53" i="7"/>
  <c r="A53" i="7"/>
  <c r="J52" i="7"/>
  <c r="H52" i="7"/>
  <c r="D52" i="7"/>
  <c r="A52" i="7"/>
  <c r="J51" i="7"/>
  <c r="H51" i="7"/>
  <c r="D51" i="7"/>
  <c r="A51" i="7"/>
  <c r="J50" i="7"/>
  <c r="H50" i="7"/>
  <c r="D50" i="7"/>
  <c r="A50" i="7"/>
  <c r="J49" i="7"/>
  <c r="H49" i="7"/>
  <c r="D49" i="7"/>
  <c r="A49" i="7"/>
  <c r="J48" i="7"/>
  <c r="H48" i="7"/>
  <c r="D48" i="7"/>
  <c r="A48" i="7"/>
  <c r="J47" i="7"/>
  <c r="H47" i="7"/>
  <c r="D47" i="7"/>
  <c r="A47" i="7"/>
  <c r="J46" i="7"/>
  <c r="H46" i="7"/>
  <c r="D46" i="7"/>
  <c r="A46" i="7"/>
  <c r="J45" i="7"/>
  <c r="H45" i="7"/>
  <c r="D45" i="7"/>
  <c r="A45" i="7"/>
  <c r="J44" i="7"/>
  <c r="H44" i="7"/>
  <c r="D44" i="7"/>
  <c r="A44" i="7"/>
  <c r="J43" i="7"/>
  <c r="H43" i="7"/>
  <c r="D43" i="7"/>
  <c r="A43" i="7"/>
  <c r="J42" i="7"/>
  <c r="H42" i="7"/>
  <c r="D42" i="7"/>
  <c r="A42" i="7"/>
  <c r="J41" i="7"/>
  <c r="H41" i="7"/>
  <c r="D41" i="7"/>
  <c r="A41" i="7"/>
  <c r="J40" i="7"/>
  <c r="H40" i="7"/>
  <c r="D40" i="7"/>
  <c r="A40" i="7"/>
  <c r="J39" i="7"/>
  <c r="H39" i="7"/>
  <c r="D39" i="7"/>
  <c r="A39" i="7"/>
  <c r="J38" i="7"/>
  <c r="H38" i="7"/>
  <c r="D38" i="7"/>
  <c r="A38" i="7"/>
  <c r="J37" i="7"/>
  <c r="H37" i="7"/>
  <c r="D37" i="7"/>
  <c r="A37" i="7"/>
  <c r="J36" i="7"/>
  <c r="H36" i="7"/>
  <c r="D36" i="7"/>
  <c r="A36" i="7"/>
  <c r="J35" i="7"/>
  <c r="H35" i="7"/>
  <c r="D35" i="7"/>
  <c r="A35" i="7"/>
  <c r="J34" i="7"/>
  <c r="H34" i="7"/>
  <c r="D34" i="7"/>
  <c r="A34" i="7"/>
  <c r="J33" i="7"/>
  <c r="H33" i="7"/>
  <c r="D33" i="7"/>
  <c r="A33" i="7"/>
  <c r="J32" i="7"/>
  <c r="H32" i="7"/>
  <c r="D32" i="7"/>
  <c r="A32" i="7"/>
  <c r="J31" i="7"/>
  <c r="H31" i="7"/>
  <c r="D31" i="7"/>
  <c r="A31" i="7"/>
  <c r="J30" i="7"/>
  <c r="H30" i="7"/>
  <c r="D30" i="7"/>
  <c r="A30" i="7"/>
  <c r="J29" i="7"/>
  <c r="H29" i="7"/>
  <c r="D29" i="7"/>
  <c r="A29" i="7"/>
  <c r="J28" i="7"/>
  <c r="H28" i="7"/>
  <c r="D28" i="7"/>
  <c r="A28" i="7"/>
  <c r="J27" i="7"/>
  <c r="H27" i="7"/>
  <c r="D27" i="7"/>
  <c r="A27" i="7"/>
  <c r="J26" i="7"/>
  <c r="H26" i="7"/>
  <c r="D26" i="7"/>
  <c r="A26" i="7"/>
  <c r="J25" i="7"/>
  <c r="H25" i="7"/>
  <c r="D25" i="7"/>
  <c r="A25" i="7"/>
  <c r="J24" i="7"/>
  <c r="H24" i="7"/>
  <c r="D24" i="7"/>
  <c r="A24" i="7"/>
  <c r="J23" i="7"/>
  <c r="H23" i="7"/>
  <c r="D23" i="7"/>
  <c r="A23" i="7"/>
  <c r="J22" i="7"/>
  <c r="H22" i="7"/>
  <c r="D22" i="7"/>
  <c r="A22" i="7"/>
  <c r="J21" i="7"/>
  <c r="H21" i="7"/>
  <c r="D21" i="7"/>
  <c r="A21" i="7"/>
  <c r="J20" i="7"/>
  <c r="H20" i="7"/>
  <c r="D20" i="7"/>
  <c r="A20" i="7"/>
  <c r="J19" i="7"/>
  <c r="H19" i="7"/>
  <c r="D19" i="7"/>
  <c r="A19" i="7"/>
  <c r="J18" i="7"/>
  <c r="H18" i="7"/>
  <c r="D18" i="7"/>
  <c r="A18" i="7"/>
  <c r="J17" i="7"/>
  <c r="H17" i="7"/>
  <c r="D17" i="7"/>
  <c r="A17" i="7"/>
  <c r="J16" i="7"/>
  <c r="H16" i="7"/>
  <c r="D16" i="7"/>
  <c r="A16" i="7"/>
  <c r="J15" i="7"/>
  <c r="H15" i="7"/>
  <c r="D15" i="7"/>
  <c r="A15" i="7"/>
  <c r="J14" i="7"/>
  <c r="H14" i="7"/>
  <c r="D14" i="7"/>
  <c r="A14" i="7"/>
  <c r="J13" i="7"/>
  <c r="H13" i="7"/>
  <c r="D13" i="7"/>
  <c r="A13" i="7"/>
  <c r="J12" i="7"/>
  <c r="H12" i="7"/>
  <c r="D12" i="7"/>
  <c r="A12" i="7"/>
  <c r="J11" i="7"/>
  <c r="H11" i="7"/>
  <c r="D11" i="7"/>
  <c r="A11" i="7"/>
  <c r="J10" i="7"/>
  <c r="H10" i="7"/>
  <c r="D10" i="7"/>
  <c r="A10" i="7"/>
  <c r="J9" i="7"/>
  <c r="H9" i="7"/>
  <c r="D9" i="7"/>
  <c r="A9" i="7"/>
  <c r="J8" i="7"/>
  <c r="H8" i="7"/>
  <c r="D8" i="7"/>
  <c r="A8" i="7"/>
  <c r="J7" i="7"/>
  <c r="H7" i="7"/>
  <c r="D7" i="7"/>
  <c r="A7" i="7"/>
  <c r="J6" i="7"/>
  <c r="H6" i="7"/>
  <c r="D6" i="7"/>
  <c r="A6" i="7"/>
  <c r="J5" i="7"/>
  <c r="H5" i="7"/>
  <c r="D5" i="7"/>
  <c r="A5" i="7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M64" i="3"/>
  <c r="K64" i="3"/>
  <c r="B64" i="3" s="1"/>
  <c r="A64" i="3"/>
  <c r="M63" i="3"/>
  <c r="K63" i="3"/>
  <c r="I63" i="3"/>
  <c r="E63" i="3"/>
  <c r="A63" i="3"/>
  <c r="M62" i="3"/>
  <c r="K62" i="3"/>
  <c r="I62" i="3"/>
  <c r="E62" i="3"/>
  <c r="A62" i="3"/>
  <c r="M61" i="3"/>
  <c r="K61" i="3"/>
  <c r="I61" i="3"/>
  <c r="E61" i="3"/>
  <c r="A61" i="3"/>
  <c r="M60" i="3"/>
  <c r="K60" i="3"/>
  <c r="I60" i="3"/>
  <c r="E60" i="3"/>
  <c r="A60" i="3"/>
  <c r="M59" i="3"/>
  <c r="K59" i="3"/>
  <c r="I59" i="3"/>
  <c r="E59" i="3"/>
  <c r="A59" i="3"/>
  <c r="M58" i="3"/>
  <c r="K58" i="3"/>
  <c r="I58" i="3"/>
  <c r="E58" i="3"/>
  <c r="A58" i="3"/>
  <c r="M57" i="3"/>
  <c r="K57" i="3"/>
  <c r="I57" i="3"/>
  <c r="E57" i="3"/>
  <c r="A57" i="3"/>
  <c r="M56" i="3"/>
  <c r="K56" i="3"/>
  <c r="I56" i="3"/>
  <c r="E56" i="3"/>
  <c r="A56" i="3"/>
  <c r="M55" i="3"/>
  <c r="K55" i="3"/>
  <c r="I55" i="3"/>
  <c r="E55" i="3"/>
  <c r="A55" i="3"/>
  <c r="M54" i="3"/>
  <c r="K54" i="3"/>
  <c r="I54" i="3"/>
  <c r="E54" i="3"/>
  <c r="A54" i="3"/>
  <c r="M53" i="3"/>
  <c r="K53" i="3"/>
  <c r="I53" i="3"/>
  <c r="E53" i="3"/>
  <c r="A53" i="3"/>
  <c r="M52" i="3"/>
  <c r="K52" i="3"/>
  <c r="I52" i="3"/>
  <c r="E52" i="3"/>
  <c r="A52" i="3"/>
  <c r="M51" i="3"/>
  <c r="K51" i="3"/>
  <c r="I51" i="3"/>
  <c r="E51" i="3"/>
  <c r="A51" i="3"/>
  <c r="M50" i="3"/>
  <c r="K50" i="3"/>
  <c r="I50" i="3"/>
  <c r="E50" i="3"/>
  <c r="A50" i="3"/>
  <c r="M49" i="3"/>
  <c r="K49" i="3"/>
  <c r="I49" i="3"/>
  <c r="E49" i="3"/>
  <c r="A49" i="3"/>
  <c r="M48" i="3"/>
  <c r="K48" i="3"/>
  <c r="I48" i="3"/>
  <c r="E48" i="3"/>
  <c r="A48" i="3"/>
  <c r="M47" i="3"/>
  <c r="K47" i="3"/>
  <c r="I47" i="3"/>
  <c r="E47" i="3"/>
  <c r="A47" i="3"/>
  <c r="M46" i="3"/>
  <c r="K46" i="3"/>
  <c r="I46" i="3"/>
  <c r="E46" i="3"/>
  <c r="A46" i="3"/>
  <c r="M45" i="3"/>
  <c r="K45" i="3"/>
  <c r="I45" i="3"/>
  <c r="E45" i="3"/>
  <c r="A45" i="3"/>
  <c r="M44" i="3"/>
  <c r="K44" i="3"/>
  <c r="I44" i="3"/>
  <c r="E44" i="3"/>
  <c r="A44" i="3"/>
  <c r="M43" i="3"/>
  <c r="K43" i="3"/>
  <c r="I43" i="3"/>
  <c r="E43" i="3"/>
  <c r="A43" i="3"/>
  <c r="M42" i="3"/>
  <c r="K42" i="3"/>
  <c r="I42" i="3"/>
  <c r="E42" i="3"/>
  <c r="A42" i="3"/>
  <c r="M41" i="3"/>
  <c r="K41" i="3"/>
  <c r="I41" i="3"/>
  <c r="E41" i="3"/>
  <c r="A41" i="3"/>
  <c r="M40" i="3"/>
  <c r="K40" i="3"/>
  <c r="I40" i="3"/>
  <c r="E40" i="3"/>
  <c r="A40" i="3"/>
  <c r="M39" i="3"/>
  <c r="K39" i="3"/>
  <c r="I39" i="3"/>
  <c r="E39" i="3"/>
  <c r="A39" i="3"/>
  <c r="M38" i="3"/>
  <c r="K38" i="3"/>
  <c r="I38" i="3"/>
  <c r="E38" i="3"/>
  <c r="A38" i="3"/>
  <c r="M37" i="3"/>
  <c r="K37" i="3"/>
  <c r="I37" i="3"/>
  <c r="E37" i="3"/>
  <c r="A37" i="3"/>
  <c r="M36" i="3"/>
  <c r="K36" i="3"/>
  <c r="I36" i="3"/>
  <c r="E36" i="3"/>
  <c r="A36" i="3"/>
  <c r="M35" i="3"/>
  <c r="K35" i="3"/>
  <c r="B35" i="3" s="1"/>
  <c r="I35" i="3"/>
  <c r="E35" i="3"/>
  <c r="A35" i="3"/>
  <c r="M34" i="3"/>
  <c r="K34" i="3"/>
  <c r="I34" i="3"/>
  <c r="E34" i="3"/>
  <c r="A34" i="3"/>
  <c r="M33" i="3"/>
  <c r="K33" i="3"/>
  <c r="I33" i="3"/>
  <c r="E33" i="3"/>
  <c r="A33" i="3"/>
  <c r="M32" i="3"/>
  <c r="K32" i="3"/>
  <c r="I32" i="3"/>
  <c r="E32" i="3"/>
  <c r="A32" i="3"/>
  <c r="M31" i="3"/>
  <c r="K31" i="3"/>
  <c r="B31" i="3" s="1"/>
  <c r="I31" i="3"/>
  <c r="E31" i="3"/>
  <c r="A31" i="3"/>
  <c r="M30" i="3"/>
  <c r="K30" i="3"/>
  <c r="I30" i="3"/>
  <c r="E30" i="3"/>
  <c r="A30" i="3"/>
  <c r="M29" i="3"/>
  <c r="K29" i="3"/>
  <c r="I29" i="3"/>
  <c r="E29" i="3"/>
  <c r="A29" i="3"/>
  <c r="M28" i="3"/>
  <c r="K28" i="3"/>
  <c r="I28" i="3"/>
  <c r="E28" i="3"/>
  <c r="A28" i="3"/>
  <c r="M27" i="3"/>
  <c r="K27" i="3"/>
  <c r="B27" i="3" s="1"/>
  <c r="I27" i="3"/>
  <c r="E27" i="3"/>
  <c r="A27" i="3"/>
  <c r="M26" i="3"/>
  <c r="K26" i="3"/>
  <c r="I26" i="3"/>
  <c r="E26" i="3"/>
  <c r="A26" i="3"/>
  <c r="M25" i="3"/>
  <c r="K25" i="3"/>
  <c r="I25" i="3"/>
  <c r="E25" i="3"/>
  <c r="A25" i="3"/>
  <c r="M24" i="3"/>
  <c r="K24" i="3"/>
  <c r="I24" i="3"/>
  <c r="E24" i="3"/>
  <c r="A24" i="3"/>
  <c r="M23" i="3"/>
  <c r="K23" i="3"/>
  <c r="B23" i="3" s="1"/>
  <c r="I23" i="3"/>
  <c r="E23" i="3"/>
  <c r="A23" i="3"/>
  <c r="M22" i="3"/>
  <c r="K22" i="3"/>
  <c r="I22" i="3"/>
  <c r="E22" i="3"/>
  <c r="A22" i="3"/>
  <c r="M21" i="3"/>
  <c r="K21" i="3"/>
  <c r="I21" i="3"/>
  <c r="E21" i="3"/>
  <c r="A21" i="3"/>
  <c r="M20" i="3"/>
  <c r="K20" i="3"/>
  <c r="I20" i="3"/>
  <c r="E20" i="3"/>
  <c r="A20" i="3"/>
  <c r="M19" i="3"/>
  <c r="K19" i="3"/>
  <c r="B19" i="3" s="1"/>
  <c r="I19" i="3"/>
  <c r="E19" i="3"/>
  <c r="A19" i="3"/>
  <c r="M18" i="3"/>
  <c r="K18" i="3"/>
  <c r="I18" i="3"/>
  <c r="E18" i="3"/>
  <c r="A18" i="3"/>
  <c r="M17" i="3"/>
  <c r="K17" i="3"/>
  <c r="I17" i="3"/>
  <c r="E17" i="3"/>
  <c r="A17" i="3"/>
  <c r="M16" i="3"/>
  <c r="K16" i="3"/>
  <c r="I16" i="3"/>
  <c r="E16" i="3"/>
  <c r="A16" i="3"/>
  <c r="M15" i="3"/>
  <c r="K15" i="3"/>
  <c r="B15" i="3" s="1"/>
  <c r="I15" i="3"/>
  <c r="E15" i="3"/>
  <c r="A15" i="3"/>
  <c r="M14" i="3"/>
  <c r="K14" i="3"/>
  <c r="I14" i="3"/>
  <c r="E14" i="3"/>
  <c r="A14" i="3"/>
  <c r="M13" i="3"/>
  <c r="K13" i="3"/>
  <c r="I13" i="3"/>
  <c r="E13" i="3"/>
  <c r="A13" i="3"/>
  <c r="M12" i="3"/>
  <c r="K12" i="3"/>
  <c r="I12" i="3"/>
  <c r="E12" i="3"/>
  <c r="A12" i="3"/>
  <c r="M11" i="3"/>
  <c r="K11" i="3"/>
  <c r="B11" i="3" s="1"/>
  <c r="I11" i="3"/>
  <c r="E11" i="3"/>
  <c r="A11" i="3"/>
  <c r="M10" i="3"/>
  <c r="K10" i="3"/>
  <c r="I10" i="3"/>
  <c r="E10" i="3"/>
  <c r="A10" i="3"/>
  <c r="M9" i="3"/>
  <c r="K9" i="3"/>
  <c r="I9" i="3"/>
  <c r="E9" i="3"/>
  <c r="A9" i="3"/>
  <c r="M8" i="3"/>
  <c r="K8" i="3"/>
  <c r="I8" i="3"/>
  <c r="E8" i="3"/>
  <c r="A8" i="3"/>
  <c r="M7" i="3"/>
  <c r="K7" i="3"/>
  <c r="B7" i="3" s="1"/>
  <c r="I7" i="3"/>
  <c r="E7" i="3"/>
  <c r="A7" i="3"/>
  <c r="M6" i="3"/>
  <c r="K6" i="3"/>
  <c r="I6" i="3"/>
  <c r="E6" i="3"/>
  <c r="A6" i="3"/>
  <c r="M5" i="3"/>
  <c r="K5" i="3"/>
  <c r="I5" i="3"/>
  <c r="E5" i="3"/>
  <c r="A5" i="3"/>
  <c r="B39" i="3" l="1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5" i="3"/>
  <c r="B17" i="3"/>
  <c r="B21" i="3"/>
  <c r="B25" i="3"/>
  <c r="B29" i="3"/>
  <c r="B33" i="3"/>
  <c r="B37" i="3"/>
  <c r="B41" i="3"/>
  <c r="B9" i="3"/>
  <c r="B13" i="3"/>
  <c r="B45" i="3"/>
  <c r="B49" i="3"/>
  <c r="B53" i="3"/>
  <c r="B57" i="3"/>
  <c r="B61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43" i="3"/>
  <c r="B47" i="3"/>
  <c r="B51" i="3"/>
  <c r="B55" i="3"/>
  <c r="B59" i="3"/>
  <c r="B63" i="3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1" i="21"/>
  <c r="E6" i="10" l="1"/>
  <c r="A6" i="10"/>
  <c r="A2" i="10" l="1"/>
  <c r="A3" i="10"/>
  <c r="A4" i="10"/>
  <c r="A5" i="10"/>
  <c r="A7" i="10"/>
  <c r="A8" i="10"/>
  <c r="E8" i="10"/>
  <c r="I4" i="18" l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A1" i="15" l="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E5" i="10" l="1"/>
  <c r="E7" i="10"/>
  <c r="I3" i="18"/>
  <c r="A77" i="15" l="1"/>
  <c r="A79" i="15"/>
  <c r="A23" i="15"/>
  <c r="A24" i="15"/>
  <c r="A25" i="15"/>
  <c r="A26" i="15"/>
  <c r="A27" i="15"/>
  <c r="A28" i="15"/>
  <c r="A29" i="15"/>
  <c r="A30" i="15"/>
  <c r="A34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4" i="15"/>
  <c r="A55" i="15"/>
  <c r="A56" i="15"/>
  <c r="A57" i="15"/>
  <c r="A59" i="15"/>
  <c r="A60" i="15"/>
  <c r="A61" i="15"/>
  <c r="A62" i="15"/>
  <c r="A65" i="15"/>
  <c r="A66" i="15"/>
  <c r="A69" i="15"/>
  <c r="A70" i="15"/>
  <c r="A71" i="15"/>
  <c r="A72" i="15"/>
  <c r="A75" i="15"/>
  <c r="A76" i="15"/>
  <c r="A78" i="15"/>
  <c r="A80" i="15"/>
  <c r="A81" i="15"/>
  <c r="A82" i="15"/>
  <c r="A84" i="15"/>
  <c r="A85" i="15"/>
  <c r="A67" i="15"/>
  <c r="A68" i="15"/>
  <c r="A73" i="15"/>
  <c r="A74" i="15"/>
  <c r="A58" i="15"/>
  <c r="A53" i="15"/>
  <c r="A83" i="15"/>
  <c r="A64" i="15"/>
  <c r="A31" i="15"/>
  <c r="A32" i="15"/>
  <c r="A63" i="15"/>
  <c r="A12" i="11" l="1"/>
  <c r="E2" i="10"/>
  <c r="E3" i="10"/>
  <c r="E4" i="10"/>
  <c r="E1" i="10"/>
  <c r="A10" i="11" l="1"/>
  <c r="A8" i="11"/>
  <c r="A9" i="11"/>
  <c r="A11" i="11"/>
  <c r="A6" i="11"/>
  <c r="A7" i="11"/>
  <c r="A5" i="11"/>
  <c r="G6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5" i="12"/>
  <c r="F6" i="13"/>
  <c r="F7" i="13"/>
  <c r="F8" i="13"/>
  <c r="F9" i="13"/>
  <c r="F10" i="13"/>
  <c r="F11" i="13"/>
  <c r="F12" i="13"/>
  <c r="F13" i="13"/>
  <c r="F14" i="13"/>
  <c r="F15" i="13"/>
  <c r="F16" i="13"/>
  <c r="F5" i="13"/>
  <c r="A6" i="14" l="1"/>
  <c r="A7" i="14"/>
  <c r="A8" i="14"/>
  <c r="A9" i="14"/>
  <c r="A10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415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540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515" i="14"/>
  <c r="A404" i="14"/>
  <c r="A405" i="14"/>
  <c r="A406" i="14"/>
  <c r="A407" i="14"/>
  <c r="A408" i="14"/>
  <c r="A409" i="14"/>
  <c r="A410" i="14"/>
  <c r="A411" i="14"/>
  <c r="A412" i="14"/>
  <c r="A413" i="14"/>
  <c r="A414" i="14"/>
  <c r="A416" i="14"/>
  <c r="A417" i="14"/>
  <c r="A418" i="14"/>
  <c r="A419" i="14"/>
  <c r="A420" i="14"/>
  <c r="A421" i="14"/>
  <c r="A422" i="14"/>
  <c r="A423" i="14"/>
  <c r="A425" i="14"/>
  <c r="A11" i="14"/>
  <c r="A12" i="14"/>
  <c r="A13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535" i="14"/>
  <c r="A552" i="14"/>
  <c r="A587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3" i="14"/>
  <c r="A454" i="14"/>
  <c r="A455" i="14"/>
  <c r="A456" i="14"/>
  <c r="A457" i="14"/>
  <c r="A458" i="14"/>
  <c r="A459" i="14"/>
  <c r="A460" i="14"/>
  <c r="A461" i="14"/>
  <c r="A452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424" i="14"/>
  <c r="A506" i="14"/>
  <c r="A510" i="14"/>
  <c r="A513" i="14"/>
  <c r="A504" i="14"/>
  <c r="A505" i="14"/>
  <c r="A511" i="14"/>
  <c r="A512" i="14"/>
  <c r="A507" i="14"/>
  <c r="A508" i="14"/>
  <c r="A509" i="14"/>
  <c r="A514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6" i="14"/>
  <c r="A537" i="14"/>
  <c r="A538" i="14"/>
  <c r="A539" i="14"/>
  <c r="A541" i="14"/>
  <c r="A542" i="14"/>
  <c r="A543" i="14"/>
  <c r="A544" i="14"/>
  <c r="A545" i="14"/>
  <c r="A546" i="14"/>
  <c r="A547" i="14"/>
  <c r="A548" i="14"/>
  <c r="A549" i="14"/>
  <c r="A550" i="14"/>
  <c r="A551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8" i="14"/>
  <c r="A589" i="14"/>
  <c r="A590" i="14"/>
  <c r="A591" i="14"/>
  <c r="A592" i="14"/>
  <c r="A594" i="14"/>
  <c r="A595" i="14"/>
  <c r="A596" i="14"/>
  <c r="A593" i="14"/>
  <c r="A6" i="13"/>
  <c r="A7" i="13"/>
  <c r="A8" i="13"/>
  <c r="A9" i="13"/>
  <c r="A10" i="13"/>
  <c r="A11" i="13"/>
  <c r="A12" i="13"/>
  <c r="A13" i="13"/>
  <c r="A14" i="13"/>
  <c r="A15" i="13"/>
  <c r="A16" i="13"/>
  <c r="A5" i="13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1" i="10"/>
  <c r="F6" i="2"/>
  <c r="E1" i="2"/>
  <c r="D1" i="2"/>
</calcChain>
</file>

<file path=xl/sharedStrings.xml><?xml version="1.0" encoding="utf-8"?>
<sst xmlns="http://schemas.openxmlformats.org/spreadsheetml/2006/main" count="7315" uniqueCount="3576">
  <si>
    <t>Timestamp</t>
  </si>
  <si>
    <t>UserId</t>
  </si>
  <si>
    <t>002</t>
  </si>
  <si>
    <t>BBLA</t>
  </si>
  <si>
    <t>004</t>
  </si>
  <si>
    <t>KBNK</t>
  </si>
  <si>
    <t>006</t>
  </si>
  <si>
    <t>KTBA</t>
  </si>
  <si>
    <t>010</t>
  </si>
  <si>
    <t>BTMU</t>
  </si>
  <si>
    <t>011</t>
  </si>
  <si>
    <t>TMBA</t>
  </si>
  <si>
    <t>014</t>
  </si>
  <si>
    <t>SCBA</t>
  </si>
  <si>
    <t>017</t>
  </si>
  <si>
    <t>CITI</t>
  </si>
  <si>
    <t>020</t>
  </si>
  <si>
    <t>SCBT</t>
  </si>
  <si>
    <t>022</t>
  </si>
  <si>
    <t>CMBT</t>
  </si>
  <si>
    <t>024</t>
  </si>
  <si>
    <t>UOBT</t>
  </si>
  <si>
    <t>025</t>
  </si>
  <si>
    <t>BAYA</t>
  </si>
  <si>
    <t>030</t>
  </si>
  <si>
    <t>GSBA</t>
  </si>
  <si>
    <t>033</t>
  </si>
  <si>
    <t>GHBA</t>
  </si>
  <si>
    <t>034</t>
  </si>
  <si>
    <t>BAAC</t>
  </si>
  <si>
    <t>052</t>
  </si>
  <si>
    <t>BOCB</t>
  </si>
  <si>
    <t>065</t>
  </si>
  <si>
    <t>TBNK</t>
  </si>
  <si>
    <t>066</t>
  </si>
  <si>
    <t>ISBT</t>
  </si>
  <si>
    <t>067</t>
  </si>
  <si>
    <t>TSCO</t>
  </si>
  <si>
    <t>069</t>
  </si>
  <si>
    <t>KKBA</t>
  </si>
  <si>
    <t>070</t>
  </si>
  <si>
    <t>ICBC</t>
  </si>
  <si>
    <t>071</t>
  </si>
  <si>
    <t>TCRB</t>
  </si>
  <si>
    <t>073</t>
  </si>
  <si>
    <t>LHBA</t>
  </si>
  <si>
    <t>POST</t>
  </si>
  <si>
    <t>TPN</t>
  </si>
  <si>
    <t>-</t>
  </si>
  <si>
    <t>test_case</t>
  </si>
  <si>
    <t>type</t>
  </si>
  <si>
    <t>10</t>
  </si>
  <si>
    <t>TH</t>
  </si>
  <si>
    <t>field-transactionDatetime</t>
  </si>
  <si>
    <t>field-transactionNumber</t>
  </si>
  <si>
    <t>field-account</t>
  </si>
  <si>
    <t>field-accountBankOwner</t>
  </si>
  <si>
    <t>field-amount</t>
  </si>
  <si>
    <t>field-fee</t>
  </si>
  <si>
    <t>field-terminalId</t>
  </si>
  <si>
    <t>field-terminalBankOwner</t>
  </si>
  <si>
    <t>field-terminalLocation</t>
  </si>
  <si>
    <t>field-terminalBranch</t>
  </si>
  <si>
    <t>field-terminalCountry</t>
  </si>
  <si>
    <t>field-application</t>
  </si>
  <si>
    <t>choose-terminalBankOwner</t>
  </si>
  <si>
    <t>เกตเวย์เอกมัย</t>
  </si>
  <si>
    <t>กรุงเทพมหานคร</t>
  </si>
  <si>
    <t>10.30 - 19.30 น.</t>
  </si>
  <si>
    <t>ซีคอน บางแค</t>
  </si>
  <si>
    <t> 10.30 - 19.30 น. </t>
  </si>
  <si>
    <t>ซีคอนสแควร์</t>
  </si>
  <si>
    <t>เซ็นทรัลบางนา</t>
  </si>
  <si>
    <t>เซ็นทรัลปิ่นเกล้า</t>
  </si>
  <si>
    <t>เซ็นทรัลพระราม 2</t>
  </si>
  <si>
    <t> 11.00 - 19.30 น. </t>
  </si>
  <si>
    <t>เซ็นทรัลพระราม 3</t>
  </si>
  <si>
    <t>11.00 - 19.30 น.</t>
  </si>
  <si>
    <t>เซ็นทรัลลาดพร้าว</t>
  </si>
  <si>
    <t>เซ็นทรัลเวิลด์</t>
  </si>
  <si>
    <t>เซ็นทรัลอีสต์วิลล์</t>
  </si>
  <si>
    <t> 10:30 - 19:30 น. </t>
  </si>
  <si>
    <t>ดิโอลด์สยาม</t>
  </si>
  <si>
    <t>08.30 - 16.30 น.</t>
  </si>
  <si>
    <t>เดอะมอลล์ ท่าพระ</t>
  </si>
  <si>
    <t>เดอะมอลล์ บางกะปิ</t>
  </si>
  <si>
    <t>เดอะมอลล์ บางแค</t>
  </si>
  <si>
    <t>ทองหล่อ</t>
  </si>
  <si>
    <t>08:30 น. - 16:30 น.</t>
  </si>
  <si>
    <t>Code</t>
  </si>
  <si>
    <t>C</t>
  </si>
  <si>
    <t>nCode</t>
  </si>
  <si>
    <t>aCode</t>
  </si>
  <si>
    <t>choose-key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</si>
  <si>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</si>
  <si>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</si>
  <si>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</si>
  <si>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</si>
  <si>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</si>
  <si>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</si>
  <si>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</si>
  <si>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</si>
  <si>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</si>
  <si>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</si>
  <si>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</si>
  <si>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</si>
  <si>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</si>
  <si>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</si>
  <si>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</si>
  <si>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เทสโก้โลตัส พระราม 3</t>
  </si>
  <si>
    <t>10:30 น. - 19:30 น.</t>
  </si>
  <si>
    <t>บางลำพู</t>
  </si>
  <si>
    <t> 08.30 - 16.30 น. </t>
  </si>
  <si>
    <t> - </t>
  </si>
  <si>
    <t>พรอมานาด</t>
  </si>
  <si>
    <t>เพชรบุรีตัดใหม่</t>
  </si>
  <si>
    <t>เยาวราช</t>
  </si>
  <si>
    <t>09.00 - 17.00 น.</t>
  </si>
  <si>
    <t>ราชวงศ์</t>
  </si>
  <si>
    <t>วรจักร</t>
  </si>
  <si>
    <t>สยามพารากอน</t>
  </si>
  <si>
    <t> 10.30 - 19.30 น.  </t>
  </si>
  <si>
    <t>สำนักงานใหญ่</t>
  </si>
  <si>
    <t>อเวนิว รัชโยธิน</t>
  </si>
  <si>
    <t> 10:30 น. - 19:30 น. </t>
  </si>
  <si>
    <t>อาคารภคินท์</t>
  </si>
  <si>
    <t>เซ็นทรัลแจ้งวัฒนะ</t>
  </si>
  <si>
    <t>นนทบุรี</t>
  </si>
  <si>
    <t>เดอะมอลล์ งามวงศ์วาน</t>
  </si>
  <si>
    <t>เทสโก้โลตัส รัตนาธิเบศร์</t>
  </si>
  <si>
    <t>รัตนาธิเบศร์</t>
  </si>
  <si>
    <t>ฟิวเจอร์พาร์ครังสิต</t>
  </si>
  <si>
    <t>ปทุมธานี</t>
  </si>
  <si>
    <t>รังสิต</t>
  </si>
  <si>
    <t>เมกาบางนา</t>
  </si>
  <si>
    <t>สมุทรปราการ</t>
  </si>
  <si>
    <t>10:30 - 19:30 น.</t>
  </si>
  <si>
    <t>ศรีนครินทร์</t>
  </si>
  <si>
    <t>นครปฐม</t>
  </si>
  <si>
    <t>ราชบุรี</t>
  </si>
  <si>
    <t>สมุทรสาคร</t>
  </si>
  <si>
    <t>สระบุรี</t>
  </si>
  <si>
    <t>อยุธยา</t>
  </si>
  <si>
    <t>เชียงใหม่</t>
  </si>
  <si>
    <t>นครสวรรค์</t>
  </si>
  <si>
    <t>พิษณุโลก</t>
  </si>
  <si>
    <t>ขอนแก่น</t>
  </si>
  <si>
    <t>เทสโก้ โลตัส โคราช</t>
  </si>
  <si>
    <t>นครราชสีมา</t>
  </si>
  <si>
    <t> 09.30 - 18.00 น. </t>
  </si>
  <si>
    <t> 09.30 - 18.00 น.</t>
  </si>
  <si>
    <t>สุรินทร์</t>
  </si>
  <si>
    <t>อุดรธานี</t>
  </si>
  <si>
    <t>อุบลราชธานี</t>
  </si>
  <si>
    <t>จันทบุรี</t>
  </si>
  <si>
    <t>ชลบุรี</t>
  </si>
  <si>
    <t>พัทยา</t>
  </si>
  <si>
    <t>ศรีราชา</t>
  </si>
  <si>
    <t>ระยอง</t>
  </si>
  <si>
    <t>กระบี่</t>
  </si>
  <si>
    <t>ตรัง</t>
  </si>
  <si>
    <t>ถนนรัษฎา ภูเก็ต</t>
  </si>
  <si>
    <t>ภูเก็ต</t>
  </si>
  <si>
    <t>ถนนนิพัทธ์อุทิศ 2 หาดใหญ่</t>
  </si>
  <si>
    <t>สงขลา</t>
  </si>
  <si>
    <t>สุราษฎร์ธานี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</si>
  <si>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</si>
  <si>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</si>
  <si>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</si>
  <si>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</si>
  <si>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</si>
  <si>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</si>
  <si>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</si>
  <si>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</si>
  <si>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</si>
  <si>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</si>
  <si>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</si>
  <si>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</si>
  <si>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</si>
  <si>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</si>
  <si>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</si>
  <si>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</si>
  <si>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</si>
  <si>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</si>
  <si>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</si>
  <si>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</si>
  <si>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</si>
  <si>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</si>
  <si>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</si>
  <si>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</si>
  <si>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</si>
  <si>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</si>
  <si>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</si>
  <si>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</si>
  <si>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</si>
  <si>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</si>
  <si>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</si>
  <si>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</si>
  <si>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</si>
  <si>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</si>
  <si>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</si>
  <si>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</si>
  <si>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</si>
  <si>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</si>
  <si>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</si>
  <si>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</si>
  <si>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</si>
  <si>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</si>
  <si>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</si>
  <si>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</si>
  <si>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 xml:space="preserve">จันทร์ -ศุกร์ </t>
  </si>
  <si>
    <t>เสาร์ - อาทิตย์</t>
  </si>
  <si>
    <t>วันหยุดนักขัตฤกษ์</t>
  </si>
  <si>
    <t>choose-region</t>
  </si>
  <si>
    <t>Country</t>
  </si>
  <si>
    <t>Alpha-2_code</t>
  </si>
  <si>
    <t>Alpha-3_code</t>
  </si>
  <si>
    <t>Numeric_code</t>
  </si>
  <si>
    <t>Latitude</t>
  </si>
  <si>
    <t>Longitude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</si>
  <si>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</si>
  <si>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</si>
  <si>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</si>
  <si>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</si>
  <si>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</si>
  <si>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</si>
  <si>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</si>
  <si>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</si>
  <si>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</si>
  <si>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</si>
  <si>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</si>
  <si>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</si>
  <si>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</si>
  <si>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</si>
  <si>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</si>
  <si>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</si>
  <si>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</si>
  <si>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</si>
  <si>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</si>
  <si>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</si>
  <si>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</si>
  <si>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</si>
  <si>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</si>
  <si>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</si>
  <si>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</si>
  <si>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</si>
  <si>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</si>
  <si>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</si>
  <si>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</si>
  <si>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</si>
  <si>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</si>
  <si>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</si>
  <si>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</si>
  <si>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</si>
  <si>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</si>
  <si>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</si>
  <si>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</si>
  <si>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</si>
  <si>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</si>
  <si>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</si>
  <si>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</si>
  <si>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</si>
  <si>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</si>
  <si>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</si>
  <si>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</si>
  <si>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</si>
  <si>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</si>
  <si>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</si>
  <si>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</si>
  <si>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</si>
  <si>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</si>
  <si>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</si>
  <si>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</si>
  <si>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</si>
  <si>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</si>
  <si>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</si>
  <si>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</si>
  <si>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</si>
  <si>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</si>
  <si>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</si>
  <si>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</si>
  <si>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</si>
  <si>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</si>
  <si>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</si>
  <si>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</si>
  <si>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</si>
  <si>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</si>
  <si>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</si>
  <si>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</si>
  <si>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</si>
  <si>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</si>
  <si>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</si>
  <si>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</si>
  <si>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</si>
  <si>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</si>
  <si>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Plurinational State of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</si>
  <si>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</si>
  <si>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</si>
  <si>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</si>
  <si>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</si>
  <si>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</si>
  <si>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</si>
  <si>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</si>
  <si>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</si>
  <si>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</si>
  <si>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</si>
  <si>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</si>
  <si>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</si>
  <si>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</si>
  <si>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</si>
  <si>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</si>
  <si>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</si>
  <si>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</si>
  <si>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</si>
  <si>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</si>
  <si>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</si>
  <si>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</si>
  <si>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</si>
  <si>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</si>
  <si>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</si>
  <si>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</si>
  <si>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</si>
  <si>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</si>
  <si>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</si>
  <si>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</si>
  <si>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</si>
  <si>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</si>
  <si>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</si>
  <si>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</si>
  <si>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</si>
  <si>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</si>
  <si>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</si>
  <si>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</si>
  <si>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</si>
  <si>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</si>
  <si>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</si>
  <si>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</si>
  <si>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</si>
  <si>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</si>
  <si>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</si>
  <si>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</si>
  <si>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</si>
  <si>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</si>
  <si>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</si>
  <si>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</si>
  <si>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</si>
  <si>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</si>
  <si>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</si>
  <si>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</si>
  <si>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</si>
  <si>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</si>
  <si>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</si>
  <si>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</si>
  <si>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</si>
  <si>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</si>
  <si>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</si>
  <si>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</si>
  <si>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</si>
  <si>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</si>
  <si>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</si>
  <si>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</si>
  <si>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</si>
  <si>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</si>
  <si>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</si>
  <si>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</si>
  <si>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</si>
  <si>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</si>
  <si>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Congo the Democratic Republic of the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</si>
  <si>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</si>
  <si>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</si>
  <si>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</si>
  <si>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</si>
  <si>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</si>
  <si>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</si>
  <si>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</si>
  <si>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</si>
  <si>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</si>
  <si>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</si>
  <si>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</si>
  <si>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</si>
  <si>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</si>
  <si>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</si>
  <si>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</si>
  <si>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</si>
  <si>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</si>
  <si>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</si>
  <si>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</si>
  <si>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</si>
  <si>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</si>
  <si>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</si>
  <si>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</si>
  <si>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</si>
  <si>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</si>
  <si>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</si>
  <si>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</si>
  <si>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</si>
  <si>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</si>
  <si>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</si>
  <si>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</si>
  <si>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</si>
  <si>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</si>
  <si>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</si>
  <si>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</si>
  <si>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</si>
  <si>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</si>
  <si>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</si>
  <si>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</si>
  <si>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</si>
  <si>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</si>
  <si>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</si>
  <si>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</si>
  <si>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</si>
  <si>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</si>
  <si>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</si>
  <si>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</si>
  <si>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</si>
  <si>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</si>
  <si>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</si>
  <si>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</si>
  <si>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</si>
  <si>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</si>
  <si>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</si>
  <si>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</si>
  <si>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</si>
  <si>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</si>
  <si>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</si>
  <si>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</si>
  <si>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</si>
  <si>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</si>
  <si>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</si>
  <si>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</si>
  <si>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</si>
  <si>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</si>
  <si>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</si>
  <si>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</si>
  <si>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</si>
  <si>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</si>
  <si>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</si>
  <si>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</si>
  <si>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</si>
  <si>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</si>
  <si>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</si>
  <si>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</si>
  <si>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</si>
  <si>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</si>
  <si>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</si>
  <si>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</si>
  <si>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</si>
  <si>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</si>
  <si>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</si>
  <si>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</si>
  <si>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</si>
  <si>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</si>
  <si>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</si>
  <si>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</si>
  <si>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</si>
  <si>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</si>
  <si>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</si>
  <si>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</si>
  <si>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</si>
  <si>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</si>
  <si>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</si>
  <si>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</si>
  <si>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</si>
  <si>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</si>
  <si>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</si>
  <si>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</si>
  <si>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</si>
  <si>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</si>
  <si>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</si>
  <si>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</si>
  <si>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</si>
  <si>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</si>
  <si>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</si>
  <si>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</si>
  <si>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</si>
  <si>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</si>
  <si>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</si>
  <si>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</si>
  <si>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</si>
  <si>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</si>
  <si>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</si>
  <si>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</si>
  <si>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</si>
  <si>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</si>
  <si>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</si>
  <si>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</si>
  <si>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</si>
  <si>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</si>
  <si>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</si>
  <si>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</si>
  <si>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</si>
  <si>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</si>
  <si>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</si>
  <si>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</si>
  <si>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</si>
  <si>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</si>
  <si>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</si>
  <si>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</si>
  <si>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</si>
  <si>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</si>
  <si>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</si>
  <si>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</si>
  <si>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</si>
  <si>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</si>
  <si>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</si>
  <si>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</si>
  <si>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</si>
  <si>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</si>
  <si>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</si>
  <si>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</si>
  <si>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</si>
  <si>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</si>
  <si>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</si>
  <si>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</si>
  <si>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</si>
  <si>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</si>
  <si>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</si>
  <si>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</si>
  <si>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</si>
  <si>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</si>
  <si>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</si>
  <si>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</si>
  <si>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</si>
  <si>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</si>
  <si>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</si>
  <si>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</si>
  <si>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</si>
  <si>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</si>
  <si>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</si>
  <si>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</si>
  <si>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</si>
  <si>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</si>
  <si>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</si>
  <si>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</si>
  <si>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</si>
  <si>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</si>
  <si>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</si>
  <si>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</si>
  <si>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</si>
  <si>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</si>
  <si>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</si>
  <si>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</si>
  <si>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</si>
  <si>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</si>
  <si>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</si>
  <si>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</si>
  <si>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</si>
  <si>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</si>
  <si>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</si>
  <si>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</si>
  <si>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</si>
  <si>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</si>
  <si>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</si>
  <si>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</si>
  <si>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</si>
  <si>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</si>
  <si>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</si>
  <si>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</si>
  <si>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</si>
  <si>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</si>
  <si>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</si>
  <si>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Democratic People's Republic of</t>
  </si>
  <si>
    <t>KP</t>
  </si>
  <si>
    <t>PRK</t>
  </si>
  <si>
    <t>Korea Republic of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</si>
  <si>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</si>
  <si>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</si>
  <si>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</si>
  <si>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</si>
  <si>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</si>
  <si>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</si>
  <si>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</si>
  <si>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</si>
  <si>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</si>
  <si>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</si>
  <si>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</si>
  <si>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</si>
  <si>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</si>
  <si>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</si>
  <si>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</si>
  <si>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</si>
  <si>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</si>
  <si>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</si>
  <si>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</si>
  <si>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</si>
  <si>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</si>
  <si>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</si>
  <si>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</si>
  <si>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Libyan Arab Jamahiriya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</si>
  <si>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</si>
  <si>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</si>
  <si>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</si>
  <si>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</si>
  <si>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</si>
  <si>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</si>
  <si>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</si>
  <si>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</si>
  <si>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</si>
  <si>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</si>
  <si>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</si>
  <si>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</si>
  <si>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</si>
  <si>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</si>
  <si>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Macedonia the former Yugoslav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</si>
  <si>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</si>
  <si>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</si>
  <si>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</si>
  <si>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</si>
  <si>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</si>
  <si>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</si>
  <si>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</si>
  <si>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</si>
  <si>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</si>
  <si>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</si>
  <si>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</si>
  <si>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</si>
  <si>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</si>
  <si>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</si>
  <si>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</si>
  <si>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</si>
  <si>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</si>
  <si>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</si>
  <si>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</si>
  <si>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</si>
  <si>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</si>
  <si>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</si>
  <si>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</si>
  <si>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</si>
  <si>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</si>
  <si>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</si>
  <si>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</si>
  <si>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</si>
  <si>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</si>
  <si>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</si>
  <si>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</si>
  <si>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</si>
  <si>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</si>
  <si>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</si>
  <si>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</si>
  <si>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</si>
  <si>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</si>
  <si>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</si>
  <si>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Federated States of</t>
  </si>
  <si>
    <t>FM</t>
  </si>
  <si>
    <t>FSM</t>
  </si>
  <si>
    <t>Moldova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</si>
  <si>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</si>
  <si>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</si>
  <si>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</si>
  <si>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</si>
  <si>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</si>
  <si>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</si>
  <si>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</si>
  <si>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</si>
  <si>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</si>
  <si>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</si>
  <si>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</si>
  <si>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</si>
  <si>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</si>
  <si>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</si>
  <si>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</si>
  <si>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</si>
  <si>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</si>
  <si>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</si>
  <si>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</si>
  <si>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</si>
  <si>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</si>
  <si>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</si>
  <si>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</si>
  <si>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</si>
  <si>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</si>
  <si>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</si>
  <si>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</si>
  <si>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</si>
  <si>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</si>
  <si>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</si>
  <si>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</si>
  <si>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</si>
  <si>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</si>
  <si>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</si>
  <si>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</si>
  <si>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</si>
  <si>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</si>
  <si>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</si>
  <si>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</si>
  <si>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</si>
  <si>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</si>
  <si>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</si>
  <si>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</si>
  <si>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</si>
  <si>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</si>
  <si>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</si>
  <si>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</si>
  <si>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</si>
  <si>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</si>
  <si>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</si>
  <si>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</si>
  <si>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</si>
  <si>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</si>
  <si>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</si>
  <si>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</si>
  <si>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</si>
  <si>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</si>
  <si>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</si>
  <si>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</si>
  <si>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</si>
  <si>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</si>
  <si>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</si>
  <si>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</si>
  <si>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</si>
  <si>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</si>
  <si>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</si>
  <si>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</si>
  <si>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</si>
  <si>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</si>
  <si>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</si>
  <si>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</si>
  <si>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</si>
  <si>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</si>
  <si>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</si>
  <si>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Palestinian Territory Occupied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</si>
  <si>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</si>
  <si>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</si>
  <si>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</si>
  <si>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</si>
  <si>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</si>
  <si>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</si>
  <si>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</si>
  <si>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</si>
  <si>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</si>
  <si>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</si>
  <si>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</si>
  <si>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</si>
  <si>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</si>
  <si>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</si>
  <si>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</si>
  <si>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</si>
  <si>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</si>
  <si>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</si>
  <si>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</si>
  <si>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</si>
  <si>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</si>
  <si>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</si>
  <si>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</si>
  <si>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</si>
  <si>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</si>
  <si>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</si>
  <si>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</si>
  <si>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</si>
  <si>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</si>
  <si>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</si>
  <si>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</si>
  <si>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</si>
  <si>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</si>
  <si>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</si>
  <si>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</si>
  <si>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</si>
  <si>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</si>
  <si>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</si>
  <si>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</si>
  <si>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</si>
  <si>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</si>
  <si>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</si>
  <si>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</si>
  <si>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</si>
  <si>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Helena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</si>
  <si>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</si>
  <si>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</si>
  <si>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</si>
  <si>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</si>
  <si>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</si>
  <si>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</si>
  <si>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</si>
  <si>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</si>
  <si>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</si>
  <si>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</si>
  <si>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</si>
  <si>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</si>
  <si>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</si>
  <si>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</si>
  <si>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</si>
  <si>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</si>
  <si>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</si>
  <si>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</si>
  <si>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</si>
  <si>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</si>
  <si>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</si>
  <si>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</si>
  <si>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</si>
  <si>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</si>
  <si>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</si>
  <si>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</si>
  <si>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</si>
  <si>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</si>
  <si>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</si>
  <si>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</si>
  <si>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</si>
  <si>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</si>
  <si>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</si>
  <si>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</si>
  <si>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</si>
  <si>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</si>
  <si>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</si>
  <si>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</si>
  <si>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</si>
  <si>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</si>
  <si>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</si>
  <si>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</si>
  <si>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</si>
  <si>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</si>
  <si>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</si>
  <si>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</si>
  <si>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</si>
  <si>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</si>
  <si>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</si>
  <si>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</si>
  <si>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</si>
  <si>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</si>
  <si>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</si>
  <si>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</si>
  <si>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</si>
  <si>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</si>
  <si>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</si>
  <si>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</si>
  <si>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</si>
  <si>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</si>
  <si>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</si>
  <si>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</si>
  <si>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</si>
  <si>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</si>
  <si>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</si>
  <si>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</si>
  <si>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</si>
  <si>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</si>
  <si>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</si>
  <si>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</si>
  <si>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</si>
  <si>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</si>
  <si>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</si>
  <si>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</si>
  <si>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</si>
  <si>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</si>
  <si>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</si>
  <si>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</si>
  <si>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</si>
  <si>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</si>
  <si>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</si>
  <si>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</si>
  <si>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</si>
  <si>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</si>
  <si>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</si>
  <si>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</si>
  <si>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Province of China</t>
  </si>
  <si>
    <t>TW</t>
  </si>
  <si>
    <t>TWN</t>
  </si>
  <si>
    <t>Tajikistan</t>
  </si>
  <si>
    <t>TJ</t>
  </si>
  <si>
    <t>TJK</t>
  </si>
  <si>
    <t>Tanzania United Republic of</t>
  </si>
  <si>
    <t>TZ</t>
  </si>
  <si>
    <t>TZA</t>
  </si>
  <si>
    <t>Thailand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</si>
  <si>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</si>
  <si>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</si>
  <si>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</si>
  <si>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</si>
  <si>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</si>
  <si>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</si>
  <si>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</si>
  <si>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</si>
  <si>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</si>
  <si>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</si>
  <si>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</si>
  <si>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</si>
  <si>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</si>
  <si>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</si>
  <si>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</si>
  <si>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</si>
  <si>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</si>
  <si>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</si>
  <si>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</si>
  <si>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</si>
  <si>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</si>
  <si>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</si>
  <si>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</si>
  <si>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</si>
  <si>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</si>
  <si>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</si>
  <si>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</si>
  <si>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</si>
  <si>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</si>
  <si>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</si>
  <si>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</si>
  <si>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</si>
  <si>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</si>
  <si>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</si>
  <si>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</si>
  <si>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</si>
  <si>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</si>
  <si>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</si>
  <si>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</si>
  <si>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</si>
  <si>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</si>
  <si>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</si>
  <si>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</si>
  <si>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</si>
  <si>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</si>
  <si>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</si>
  <si>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</si>
  <si>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</si>
  <si>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</si>
  <si>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</si>
  <si>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</si>
  <si>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</si>
  <si>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</si>
  <si>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</si>
  <si>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</si>
  <si>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</si>
  <si>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</si>
  <si>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</si>
  <si>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Bolivarian Republic of</t>
  </si>
  <si>
    <t>VE</t>
  </si>
  <si>
    <t>VEN</t>
  </si>
  <si>
    <t>Viet Nam</t>
  </si>
  <si>
    <t>VN</t>
  </si>
  <si>
    <t>VNM</t>
  </si>
  <si>
    <t>Virgin Islands British</t>
  </si>
  <si>
    <t>VG</t>
  </si>
  <si>
    <t>VGB</t>
  </si>
  <si>
    <t>Virgin Islands U.S.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</si>
  <si>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</si>
  <si>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</si>
  <si>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</si>
  <si>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</si>
  <si>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</si>
  <si>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</si>
  <si>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</si>
  <si>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</si>
  <si>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</si>
  <si>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</si>
  <si>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</si>
  <si>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</si>
  <si>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</si>
  <si>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</si>
  <si>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</si>
  <si>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</si>
  <si>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</si>
  <si>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Amnat Charoen</t>
  </si>
  <si>
    <t>TH.AC</t>
  </si>
  <si>
    <t>TH77</t>
  </si>
  <si>
    <t>Ang Thong</t>
  </si>
  <si>
    <t>TH.AT</t>
  </si>
  <si>
    <t>TH35</t>
  </si>
  <si>
    <t>TH.BM</t>
  </si>
  <si>
    <t>TH40</t>
  </si>
  <si>
    <t>Bueng Kan</t>
  </si>
  <si>
    <t>TH.BK</t>
  </si>
  <si>
    <t>TH81</t>
  </si>
  <si>
    <t>Buri Ram</t>
  </si>
  <si>
    <t>TH.BR</t>
  </si>
  <si>
    <t>TH28</t>
  </si>
  <si>
    <t>Chachoengsao</t>
  </si>
  <si>
    <t>TH.CC</t>
  </si>
  <si>
    <t>TH44</t>
  </si>
  <si>
    <t>Chai Nat</t>
  </si>
  <si>
    <t>TH.CN</t>
  </si>
  <si>
    <t>TH32</t>
  </si>
  <si>
    <t>Chaiyaphum</t>
  </si>
  <si>
    <t>TH.CY</t>
  </si>
  <si>
    <t>TH26</t>
  </si>
  <si>
    <t>Chanthaburi</t>
  </si>
  <si>
    <t>TH.CT</t>
  </si>
  <si>
    <t>TH48</t>
  </si>
  <si>
    <t>E</t>
  </si>
  <si>
    <t>Chiang Mai</t>
  </si>
  <si>
    <t>TH.CM</t>
  </si>
  <si>
    <t>TH02</t>
  </si>
  <si>
    <t>N</t>
  </si>
  <si>
    <t>Chiang Rai</t>
  </si>
  <si>
    <t>TH.CR</t>
  </si>
  <si>
    <t>TH03</t>
  </si>
  <si>
    <t>Chon Buri</t>
  </si>
  <si>
    <t>TH.CB</t>
  </si>
  <si>
    <t>TH46</t>
  </si>
  <si>
    <t>Chumphon</t>
  </si>
  <si>
    <t>TH.CP</t>
  </si>
  <si>
    <t>TH58</t>
  </si>
  <si>
    <t>S</t>
  </si>
  <si>
    <t>Kalasin</t>
  </si>
  <si>
    <t>TH.KL</t>
  </si>
  <si>
    <t>TH23</t>
  </si>
  <si>
    <t>Kamphaeng Phet</t>
  </si>
  <si>
    <t>TH.KP</t>
  </si>
  <si>
    <t>TH11</t>
  </si>
  <si>
    <t>Kanchanaburi</t>
  </si>
  <si>
    <t>TH.KN</t>
  </si>
  <si>
    <t>TH50</t>
  </si>
  <si>
    <t>Khon Kaen</t>
  </si>
  <si>
    <t>TH.KK</t>
  </si>
  <si>
    <t>TH22</t>
  </si>
  <si>
    <t>Krabi</t>
  </si>
  <si>
    <t>TH.KR</t>
  </si>
  <si>
    <t>TH63</t>
  </si>
  <si>
    <t>Lampang</t>
  </si>
  <si>
    <t>TH.LG</t>
  </si>
  <si>
    <t>TH06</t>
  </si>
  <si>
    <t>Lamphun</t>
  </si>
  <si>
    <t>TH.LN</t>
  </si>
  <si>
    <t>TH05</t>
  </si>
  <si>
    <t>Loei</t>
  </si>
  <si>
    <t>TH.LE</t>
  </si>
  <si>
    <t>TH18</t>
  </si>
  <si>
    <t>Lop Buri</t>
  </si>
  <si>
    <t>TH.LB</t>
  </si>
  <si>
    <t>TH34</t>
  </si>
  <si>
    <t>Mae Hong Son</t>
  </si>
  <si>
    <t>TH.MH</t>
  </si>
  <si>
    <t>TH01</t>
  </si>
  <si>
    <t>Maha Sarakham</t>
  </si>
  <si>
    <t>TH.MS</t>
  </si>
  <si>
    <t>TH24</t>
  </si>
  <si>
    <t>Mukdahan</t>
  </si>
  <si>
    <t>TH.MD</t>
  </si>
  <si>
    <t>TH78</t>
  </si>
  <si>
    <t>Nakhon Nayok</t>
  </si>
  <si>
    <t>TH.NN</t>
  </si>
  <si>
    <t>TH43</t>
  </si>
  <si>
    <t>Nakhon Pathom</t>
  </si>
  <si>
    <t>TH.NP</t>
  </si>
  <si>
    <t>TH53</t>
  </si>
  <si>
    <t>Nakhon Phanom</t>
  </si>
  <si>
    <t>TH.NF</t>
  </si>
  <si>
    <t>TH73</t>
  </si>
  <si>
    <t>Nakhon Ratchasima</t>
  </si>
  <si>
    <t>TH.NR</t>
  </si>
  <si>
    <t>TH27</t>
  </si>
  <si>
    <t>Nakhon Sawan</t>
  </si>
  <si>
    <t>TH.NS</t>
  </si>
  <si>
    <t>TH16</t>
  </si>
  <si>
    <t>Nakhon Si Thammarat</t>
  </si>
  <si>
    <t>TH.NT</t>
  </si>
  <si>
    <t>TH64</t>
  </si>
  <si>
    <t>Nan</t>
  </si>
  <si>
    <t>TH.NA</t>
  </si>
  <si>
    <t>TH04</t>
  </si>
  <si>
    <t>Narathiwat</t>
  </si>
  <si>
    <t>TH.NW</t>
  </si>
  <si>
    <t>TH31</t>
  </si>
  <si>
    <t>Nong Bua Lam Phu</t>
  </si>
  <si>
    <t>TH.NB</t>
  </si>
  <si>
    <t>TH79</t>
  </si>
  <si>
    <t>Nong Khai</t>
  </si>
  <si>
    <t>TH.NH</t>
  </si>
  <si>
    <t>TH17</t>
  </si>
  <si>
    <t>Nonthaburi</t>
  </si>
  <si>
    <t>TH.NO</t>
  </si>
  <si>
    <t>TH38</t>
  </si>
  <si>
    <t>Pathum Thani</t>
  </si>
  <si>
    <t>TH.PT</t>
  </si>
  <si>
    <t>TH39</t>
  </si>
  <si>
    <t>Pattani</t>
  </si>
  <si>
    <t>TH.PI</t>
  </si>
  <si>
    <t>TH69</t>
  </si>
  <si>
    <t>Phangnga</t>
  </si>
  <si>
    <t>TH.PG</t>
  </si>
  <si>
    <t>TH61</t>
  </si>
  <si>
    <t>Phatthalung</t>
  </si>
  <si>
    <t>TH.PL</t>
  </si>
  <si>
    <t>TH66</t>
  </si>
  <si>
    <t>Phayao</t>
  </si>
  <si>
    <t>TH.PY</t>
  </si>
  <si>
    <t>TH41</t>
  </si>
  <si>
    <t>Phetchabun</t>
  </si>
  <si>
    <t>TH.PH</t>
  </si>
  <si>
    <t>TH14</t>
  </si>
  <si>
    <t>Phetchaburi</t>
  </si>
  <si>
    <t>TH.PE</t>
  </si>
  <si>
    <t>TH56</t>
  </si>
  <si>
    <t>Phichit</t>
  </si>
  <si>
    <t>TH.PC</t>
  </si>
  <si>
    <t>TH13</t>
  </si>
  <si>
    <t>Phitsanulok</t>
  </si>
  <si>
    <t>TH.PS</t>
  </si>
  <si>
    <t>TH12</t>
  </si>
  <si>
    <t>Phrae</t>
  </si>
  <si>
    <t>TH.PR</t>
  </si>
  <si>
    <t>TH07</t>
  </si>
  <si>
    <t>Phra Nakhon Si Ayutthaya</t>
  </si>
  <si>
    <t>TH.PA</t>
  </si>
  <si>
    <t>TH36</t>
  </si>
  <si>
    <t>Phuket</t>
  </si>
  <si>
    <t>TH.PU</t>
  </si>
  <si>
    <t>TH62</t>
  </si>
  <si>
    <t>Prachin Buri</t>
  </si>
  <si>
    <t>TH.PB</t>
  </si>
  <si>
    <t>TH74</t>
  </si>
  <si>
    <t>Prachuap Khiri Khan</t>
  </si>
  <si>
    <t>TH.PK</t>
  </si>
  <si>
    <t>TH57</t>
  </si>
  <si>
    <t>Ranong</t>
  </si>
  <si>
    <t>TH.RN</t>
  </si>
  <si>
    <t>TH59</t>
  </si>
  <si>
    <t>Ratchaburi</t>
  </si>
  <si>
    <t>TH.RT</t>
  </si>
  <si>
    <t>TH52</t>
  </si>
  <si>
    <t>Rayong</t>
  </si>
  <si>
    <t>TH.RY</t>
  </si>
  <si>
    <t>TH47</t>
  </si>
  <si>
    <t>Roi Et</t>
  </si>
  <si>
    <t>TH.RE</t>
  </si>
  <si>
    <t>TH25</t>
  </si>
  <si>
    <t>Sa Kaeo</t>
  </si>
  <si>
    <t>TH.SK</t>
  </si>
  <si>
    <t>TH80</t>
  </si>
  <si>
    <t>Sakon Nakhon</t>
  </si>
  <si>
    <t>TH.SN</t>
  </si>
  <si>
    <t>TH20</t>
  </si>
  <si>
    <t>Samut Prakan</t>
  </si>
  <si>
    <t>TH.SP</t>
  </si>
  <si>
    <t>TH42</t>
  </si>
  <si>
    <t>Samut Sakhon</t>
  </si>
  <si>
    <t>TH.SS</t>
  </si>
  <si>
    <t>TH55</t>
  </si>
  <si>
    <t>Samut Songkhram</t>
  </si>
  <si>
    <t>TH.SM</t>
  </si>
  <si>
    <t>TH54</t>
  </si>
  <si>
    <t>Saraburi</t>
  </si>
  <si>
    <t>TH.SR</t>
  </si>
  <si>
    <t>TH37</t>
  </si>
  <si>
    <t>Satun</t>
  </si>
  <si>
    <t>TH.SA</t>
  </si>
  <si>
    <t>TH67</t>
  </si>
  <si>
    <t>Sing Buri</t>
  </si>
  <si>
    <t>TH.SB</t>
  </si>
  <si>
    <t>TH33</t>
  </si>
  <si>
    <t>Si Sa Ket</t>
  </si>
  <si>
    <t>TH.SI</t>
  </si>
  <si>
    <t>TH30</t>
  </si>
  <si>
    <t>Songkhla</t>
  </si>
  <si>
    <t>TH.SG</t>
  </si>
  <si>
    <t>TH68</t>
  </si>
  <si>
    <t>Sukhothai</t>
  </si>
  <si>
    <t>TH.SO</t>
  </si>
  <si>
    <t>TH09</t>
  </si>
  <si>
    <t>Suphan Buri</t>
  </si>
  <si>
    <t>TH.SH</t>
  </si>
  <si>
    <t>TH51</t>
  </si>
  <si>
    <t>Surat Thani</t>
  </si>
  <si>
    <t>TH.ST</t>
  </si>
  <si>
    <t>TH60</t>
  </si>
  <si>
    <t>Surin</t>
  </si>
  <si>
    <t>TH.SU</t>
  </si>
  <si>
    <t>TH29</t>
  </si>
  <si>
    <t>Tak</t>
  </si>
  <si>
    <t>TH.TK</t>
  </si>
  <si>
    <t>TH08</t>
  </si>
  <si>
    <t>Trang</t>
  </si>
  <si>
    <t>TH.TG</t>
  </si>
  <si>
    <t>TH65</t>
  </si>
  <si>
    <t>Trat</t>
  </si>
  <si>
    <t>TH.TT</t>
  </si>
  <si>
    <t>TH49</t>
  </si>
  <si>
    <t>Ubon Ratchathani</t>
  </si>
  <si>
    <t>TH.UR</t>
  </si>
  <si>
    <t>TH75</t>
  </si>
  <si>
    <t>Udon Thani</t>
  </si>
  <si>
    <t>TH.UN</t>
  </si>
  <si>
    <t>TH76</t>
  </si>
  <si>
    <t>Uthai Thani</t>
  </si>
  <si>
    <t>TH.UT</t>
  </si>
  <si>
    <t>TH15</t>
  </si>
  <si>
    <t>Uttaradit</t>
  </si>
  <si>
    <t>TH.UD</t>
  </si>
  <si>
    <t>TH10</t>
  </si>
  <si>
    <t>Yala</t>
  </si>
  <si>
    <t>TH.YL</t>
  </si>
  <si>
    <t>TH70</t>
  </si>
  <si>
    <t>Yasothon</t>
  </si>
  <si>
    <t>TH.YS</t>
  </si>
  <si>
    <t>TH72</t>
  </si>
  <si>
    <t>Province</t>
  </si>
  <si>
    <t>HASC</t>
  </si>
  <si>
    <t>ISO</t>
  </si>
  <si>
    <t>FIPS</t>
  </si>
  <si>
    <t>Reg</t>
  </si>
  <si>
    <t>Population</t>
  </si>
  <si>
    <t>Area(km.²)</t>
  </si>
  <si>
    <t>Area(mi.²)</t>
  </si>
  <si>
    <t>ISO4D</t>
  </si>
  <si>
    <t>choose-terminalCountry</t>
  </si>
  <si>
    <t>Bangkok</t>
  </si>
  <si>
    <t>B</t>
  </si>
  <si>
    <t>field-BankOwner</t>
  </si>
  <si>
    <t>choose-BankOwner</t>
  </si>
  <si>
    <t>choose-Country</t>
  </si>
  <si>
    <t>field-Region</t>
  </si>
  <si>
    <t>field-Location</t>
  </si>
  <si>
    <t>choose-branch</t>
  </si>
  <si>
    <t>BranchCode</t>
  </si>
  <si>
    <t>TSCOB0001:กรุงเทพมหานคร:เกตเวย์เอกมัย</t>
  </si>
  <si>
    <t>TSCOB0002:กรุงเทพมหานคร:ซีคอน บางแค</t>
  </si>
  <si>
    <t>TSCOB0003:กรุงเทพมหานคร:ซีคอนสแควร์</t>
  </si>
  <si>
    <t>TSCOB0004:กรุงเทพมหานคร:เซ็นทรัลบางนา</t>
  </si>
  <si>
    <t>TSCOB0005:กรุงเทพมหานคร:เซ็นทรัลปิ่นเกล้า</t>
  </si>
  <si>
    <t>TSCOB0006:กรุงเทพมหานคร:เซ็นทรัลพระราม 2</t>
  </si>
  <si>
    <t>TSCOB0007:กรุงเทพมหานคร:เซ็นทรัลพระราม 3</t>
  </si>
  <si>
    <t>TSCOB0008:กรุงเทพมหานคร:เซ็นทรัลลาดพร้าว</t>
  </si>
  <si>
    <t>TSCOB0009:กรุงเทพมหานคร:เซ็นทรัลเวิลด์</t>
  </si>
  <si>
    <t>TSCOB0010:กรุงเทพมหานคร:เซ็นทรัลอีสต์วิลล์</t>
  </si>
  <si>
    <t>TSCOB0011:กรุงเทพมหานคร:ดิโอลด์สยาม</t>
  </si>
  <si>
    <t>TSCOB0012:กรุงเทพมหานคร:เดอะมอลล์ ท่าพระ</t>
  </si>
  <si>
    <t>TSCOB0013:กรุงเทพมหานคร:เดอะมอลล์ บางกะปิ</t>
  </si>
  <si>
    <t>TSCOB0014:กรุงเทพมหานคร:เดอะมอลล์ บางแค</t>
  </si>
  <si>
    <t>TSCOB0015:กรุงเทพมหานคร:ทองหล่อ</t>
  </si>
  <si>
    <t>TSCOB0016:กรุงเทพมหานคร:เทสโก้โลตัส พระราม 3</t>
  </si>
  <si>
    <t>TSCOB0017:กรุงเทพมหานคร:บางลำพู</t>
  </si>
  <si>
    <t>TSCOB0018:กรุงเทพมหานคร:พรอมานาด</t>
  </si>
  <si>
    <t>TSCOB0019:กรุงเทพมหานคร:เพชรบุรีตัดใหม่</t>
  </si>
  <si>
    <t>TSCOB0020:กรุงเทพมหานคร:เยาวราช</t>
  </si>
  <si>
    <t>TSCOB0021:กรุงเทพมหานคร:ราชวงศ์</t>
  </si>
  <si>
    <t>TSCOB0022:กรุงเทพมหานคร:วรจักร</t>
  </si>
  <si>
    <t>TSCOB0023:กรุงเทพมหานคร:สยามพารากอน</t>
  </si>
  <si>
    <t>TSCOB0024:กรุงเทพมหานคร:สำนักงานใหญ่</t>
  </si>
  <si>
    <t>TSCOB0025:กรุงเทพมหานคร:อเวนิว รัชโยธิน</t>
  </si>
  <si>
    <t>TSCOB0026:กรุงเทพมหานคร:อาคารภคินท์</t>
  </si>
  <si>
    <t>TSCOB0027:นนทบุรี:เซ็นทรัลแจ้งวัฒนะ</t>
  </si>
  <si>
    <t>TSCOB0028:นนทบุรี:เดอะมอลล์ งามวงศ์วาน</t>
  </si>
  <si>
    <t>TSCOB0029:นนทบุรี:เทสโก้โลตัส รัตนาธิเบศร์</t>
  </si>
  <si>
    <t>TSCOB0030:นนทบุรี:รัตนาธิเบศร์</t>
  </si>
  <si>
    <t>TSCOB0031:ปทุมธานี:ฟิวเจอร์พาร์ครังสิต</t>
  </si>
  <si>
    <t>TSCOB0032:ปทุมธานี:รังสิต</t>
  </si>
  <si>
    <t>TSCOB0033:สมุทรปราการ:เมกาบางนา</t>
  </si>
  <si>
    <t>TSCOB0034:สมุทรปราการ:ศรีนครินทร์</t>
  </si>
  <si>
    <t>TSCOB0035:นครปฐม:นครปฐม</t>
  </si>
  <si>
    <t>TSCOB0036:ราชบุรี:ราชบุรี</t>
  </si>
  <si>
    <t>TSCOB0037:สมุทรสาคร:สมุทรสาคร</t>
  </si>
  <si>
    <t>TSCOB0038:สระบุรี:สระบุรี</t>
  </si>
  <si>
    <t>TSCOB0039:อยุธยา:อยุธยา</t>
  </si>
  <si>
    <t>TSCOB0040:เชียงใหม่:เชียงใหม่</t>
  </si>
  <si>
    <t>TSCOB0041:นครสวรรค์:นครสวรรค์</t>
  </si>
  <si>
    <t>TSCOB0042:พิษณุโลก:พิษณุโลก</t>
  </si>
  <si>
    <t>TSCOB0043:ขอนแก่น:ขอนแก่น</t>
  </si>
  <si>
    <t>TSCOB0044:นครราชสีมา:เทสโก้ โลตัส โคราช</t>
  </si>
  <si>
    <t>TSCOB0045:สุรินทร์:สุรินทร์</t>
  </si>
  <si>
    <t>TSCOB0046:อุดรธานี:อุดรธานี</t>
  </si>
  <si>
    <t>TSCOB0047:อุบลราชธานี:อุบลราชธานี</t>
  </si>
  <si>
    <t>TSCOB0048:จันทบุรี:จันทบุรี</t>
  </si>
  <si>
    <t>TSCOB0049:ชลบุรี:ชลบุรี</t>
  </si>
  <si>
    <t>TSCOB0050:ชลบุรี:พัทยา</t>
  </si>
  <si>
    <t>TSCOB0051:ชลบุรี:ศรีราชา</t>
  </si>
  <si>
    <t>TSCOB0052:ระยอง:ระยอง</t>
  </si>
  <si>
    <t>TSCOB0053:กระบี่:กระบี่</t>
  </si>
  <si>
    <t>TSCOB0054:ตรัง:ตรัง</t>
  </si>
  <si>
    <t>TSCOB0055:ภูเก็ต:ถนนรัษฎา ภูเก็ต</t>
  </si>
  <si>
    <t>TSCOB0056:ภูเก็ต:ภูเก็ต</t>
  </si>
  <si>
    <t>TSCOB0057:สงขลา:ถนนนิพัทธ์อุทิศ 2 หาดใหญ่</t>
  </si>
  <si>
    <t>TSCOB0058:สงขลา:สงขลา</t>
  </si>
  <si>
    <t>TSCOB0059:สุราษฎร์ธานี:สุราษฎร์ธานี</t>
  </si>
  <si>
    <t>field-terminalProvince</t>
  </si>
  <si>
    <t>choose-province</t>
  </si>
  <si>
    <t>AED</t>
  </si>
  <si>
    <t>United Arab Emirates Dirham</t>
  </si>
  <si>
    <t>AFN</t>
  </si>
  <si>
    <t>Afghanistan Afghani</t>
  </si>
  <si>
    <t>ALL</t>
  </si>
  <si>
    <t>Albania Lek</t>
  </si>
  <si>
    <t>AMD</t>
  </si>
  <si>
    <t>Armenia Dram</t>
  </si>
  <si>
    <t>ANG</t>
  </si>
  <si>
    <t>Netherlands Antilles Guilder</t>
  </si>
  <si>
    <t>AOA</t>
  </si>
  <si>
    <t>Angola Kwanza</t>
  </si>
  <si>
    <t>ARS</t>
  </si>
  <si>
    <t>Argentina Peso</t>
  </si>
  <si>
    <t>AUD</t>
  </si>
  <si>
    <t>Australia Dollar</t>
  </si>
  <si>
    <t>AWG</t>
  </si>
  <si>
    <t>Aruba Guilder</t>
  </si>
  <si>
    <t>AZN</t>
  </si>
  <si>
    <t>Azerbaijan Manat</t>
  </si>
  <si>
    <t>BAM</t>
  </si>
  <si>
    <t>Bosnia and Herzegovina Convertible Marka</t>
  </si>
  <si>
    <t>BBD</t>
  </si>
  <si>
    <t>Barbados Dollar</t>
  </si>
  <si>
    <t>BDT</t>
  </si>
  <si>
    <t>Bangladesh Taka</t>
  </si>
  <si>
    <t>BGN</t>
  </si>
  <si>
    <t>Bulgaria Lev</t>
  </si>
  <si>
    <t>BHD</t>
  </si>
  <si>
    <t>Bahrain Dinar</t>
  </si>
  <si>
    <t>BIF</t>
  </si>
  <si>
    <t>Burundi Franc</t>
  </si>
  <si>
    <t>BMD</t>
  </si>
  <si>
    <t>Bermuda Dollar</t>
  </si>
  <si>
    <t>BND</t>
  </si>
  <si>
    <t>Brunei Darussalam Dollar</t>
  </si>
  <si>
    <t>BOB</t>
  </si>
  <si>
    <t>Bolivia Bolíviano</t>
  </si>
  <si>
    <t>BRL</t>
  </si>
  <si>
    <t>Brazil Real</t>
  </si>
  <si>
    <t>BSD</t>
  </si>
  <si>
    <t>Bahamas Dollar</t>
  </si>
  <si>
    <t>Bhutan Ngultrum</t>
  </si>
  <si>
    <t>BWP</t>
  </si>
  <si>
    <t>Botswana Pula</t>
  </si>
  <si>
    <t>BYN</t>
  </si>
  <si>
    <t>Belarus Ruble</t>
  </si>
  <si>
    <t>BZD</t>
  </si>
  <si>
    <t>Belize Dollar</t>
  </si>
  <si>
    <t>CAD</t>
  </si>
  <si>
    <t>Canada Dollar</t>
  </si>
  <si>
    <t>CDF</t>
  </si>
  <si>
    <t>Congo/Kinshasa Franc</t>
  </si>
  <si>
    <t>CHF</t>
  </si>
  <si>
    <t>Switzerland Franc</t>
  </si>
  <si>
    <t>CLP</t>
  </si>
  <si>
    <t>Chile Peso</t>
  </si>
  <si>
    <t>CNY</t>
  </si>
  <si>
    <t>China Yuan Renminbi</t>
  </si>
  <si>
    <t>COP</t>
  </si>
  <si>
    <t>Colombia Peso</t>
  </si>
  <si>
    <t>CRC</t>
  </si>
  <si>
    <t>Costa Rica Colon</t>
  </si>
  <si>
    <t>CUC</t>
  </si>
  <si>
    <t>Cuba Convertible Peso</t>
  </si>
  <si>
    <t>CUP</t>
  </si>
  <si>
    <t>Cuba Peso</t>
  </si>
  <si>
    <t>CVE</t>
  </si>
  <si>
    <t>Cape Verde Escudo</t>
  </si>
  <si>
    <t>CZK</t>
  </si>
  <si>
    <t>Czech Republic Koruna</t>
  </si>
  <si>
    <t>DJF</t>
  </si>
  <si>
    <t>Djibouti Franc</t>
  </si>
  <si>
    <t>DKK</t>
  </si>
  <si>
    <t>Denmark Krone</t>
  </si>
  <si>
    <t>DOP</t>
  </si>
  <si>
    <t>Dominican Republic Peso</t>
  </si>
  <si>
    <t>DZD</t>
  </si>
  <si>
    <t>Algeria Dinar</t>
  </si>
  <si>
    <t>EGP</t>
  </si>
  <si>
    <t>Egypt Pound</t>
  </si>
  <si>
    <t>ERN</t>
  </si>
  <si>
    <t>Eritrea Nakfa</t>
  </si>
  <si>
    <t>ETB</t>
  </si>
  <si>
    <t>Ethiopia Birr</t>
  </si>
  <si>
    <t>EUR</t>
  </si>
  <si>
    <t>Euro Member Countries</t>
  </si>
  <si>
    <t>FJD</t>
  </si>
  <si>
    <t>Fiji Dollar</t>
  </si>
  <si>
    <t>FKP</t>
  </si>
  <si>
    <t>Falkland Islands (Malvinas) Pound</t>
  </si>
  <si>
    <t>GBP</t>
  </si>
  <si>
    <t>United Kingdom Pound</t>
  </si>
  <si>
    <t>GEL</t>
  </si>
  <si>
    <t>Georgia Lari</t>
  </si>
  <si>
    <t>GGP</t>
  </si>
  <si>
    <t>Guernsey Pound</t>
  </si>
  <si>
    <t>GHS</t>
  </si>
  <si>
    <t>Ghana Cedi</t>
  </si>
  <si>
    <t>GIP</t>
  </si>
  <si>
    <t>Gibraltar Pound</t>
  </si>
  <si>
    <t>GMD</t>
  </si>
  <si>
    <t>Gambia Dalasi</t>
  </si>
  <si>
    <t>GNF</t>
  </si>
  <si>
    <t>Guinea Franc</t>
  </si>
  <si>
    <t>GTQ</t>
  </si>
  <si>
    <t>Guatemala Quetzal</t>
  </si>
  <si>
    <t>GYD</t>
  </si>
  <si>
    <t>Guyana Dollar</t>
  </si>
  <si>
    <t>HKD</t>
  </si>
  <si>
    <t>Hong Kong Dollar</t>
  </si>
  <si>
    <t>HNL</t>
  </si>
  <si>
    <t>Honduras Lempira</t>
  </si>
  <si>
    <t>HRK</t>
  </si>
  <si>
    <t>Croatia Kuna</t>
  </si>
  <si>
    <t>HTG</t>
  </si>
  <si>
    <t>Haiti Gourde</t>
  </si>
  <si>
    <t>HUF</t>
  </si>
  <si>
    <t>Hungary Forint</t>
  </si>
  <si>
    <t>IDR</t>
  </si>
  <si>
    <t>Indonesia Rupiah</t>
  </si>
  <si>
    <t>ILS</t>
  </si>
  <si>
    <t>Israel Shekel</t>
  </si>
  <si>
    <t>IMP</t>
  </si>
  <si>
    <t>Isle of Man Pound</t>
  </si>
  <si>
    <t>INR</t>
  </si>
  <si>
    <t>India Rupee</t>
  </si>
  <si>
    <t>IQD</t>
  </si>
  <si>
    <t>Iraq Dinar</t>
  </si>
  <si>
    <t>IRR</t>
  </si>
  <si>
    <t>Iran Rial</t>
  </si>
  <si>
    <t>ISK</t>
  </si>
  <si>
    <t>Iceland Krona</t>
  </si>
  <si>
    <t>JEP</t>
  </si>
  <si>
    <t>Jersey Pound</t>
  </si>
  <si>
    <t>JMD</t>
  </si>
  <si>
    <t>Jamaica Dollar</t>
  </si>
  <si>
    <t>JOD</t>
  </si>
  <si>
    <t>Jordan Dinar</t>
  </si>
  <si>
    <t>JPY</t>
  </si>
  <si>
    <t>Japan Yen</t>
  </si>
  <si>
    <t>KES</t>
  </si>
  <si>
    <t>Kenya Shilling</t>
  </si>
  <si>
    <t>KGS</t>
  </si>
  <si>
    <t>Kyrgyzstan Som</t>
  </si>
  <si>
    <t>KHR</t>
  </si>
  <si>
    <t>Cambodia Riel</t>
  </si>
  <si>
    <t>KMF</t>
  </si>
  <si>
    <t>Comorian Franc</t>
  </si>
  <si>
    <t>KPW</t>
  </si>
  <si>
    <t>Korea (North) Won</t>
  </si>
  <si>
    <t>KRW</t>
  </si>
  <si>
    <t>Korea (South) Won</t>
  </si>
  <si>
    <t>KWD</t>
  </si>
  <si>
    <t>Kuwait Dinar</t>
  </si>
  <si>
    <t>KYD</t>
  </si>
  <si>
    <t>Cayman Islands Dollar</t>
  </si>
  <si>
    <t>KZT</t>
  </si>
  <si>
    <t>Kazakhstan Tenge</t>
  </si>
  <si>
    <t>LAK</t>
  </si>
  <si>
    <t>Laos Kip</t>
  </si>
  <si>
    <t>LBP</t>
  </si>
  <si>
    <t>Lebanon Pound</t>
  </si>
  <si>
    <t>LKR</t>
  </si>
  <si>
    <t>Sri Lanka Rupee</t>
  </si>
  <si>
    <t>LRD</t>
  </si>
  <si>
    <t>Liberia Dollar</t>
  </si>
  <si>
    <t>LSL</t>
  </si>
  <si>
    <t>Lesotho Loti</t>
  </si>
  <si>
    <t>LYD</t>
  </si>
  <si>
    <t>Libya Dinar</t>
  </si>
  <si>
    <t>MAD</t>
  </si>
  <si>
    <t>Morocco Dirham</t>
  </si>
  <si>
    <t>MDL</t>
  </si>
  <si>
    <t>Moldova Leu</t>
  </si>
  <si>
    <t>MGA</t>
  </si>
  <si>
    <t>Madagascar Ariary</t>
  </si>
  <si>
    <t>Macedonia Denar</t>
  </si>
  <si>
    <t>MMK</t>
  </si>
  <si>
    <t>Myanmar (Burma) Kyat</t>
  </si>
  <si>
    <t>MNT</t>
  </si>
  <si>
    <t>Mongolia Tughrik</t>
  </si>
  <si>
    <t>MOP</t>
  </si>
  <si>
    <t>Macau Pataca</t>
  </si>
  <si>
    <t>MRO</t>
  </si>
  <si>
    <t>Mauritania Ouguiya</t>
  </si>
  <si>
    <t>MUR</t>
  </si>
  <si>
    <t>Mauritius Rupee</t>
  </si>
  <si>
    <t>MVR</t>
  </si>
  <si>
    <t>Maldives (Maldive Islands) Rufiyaa</t>
  </si>
  <si>
    <t>MWK</t>
  </si>
  <si>
    <t>Malawi Kwacha</t>
  </si>
  <si>
    <t>MXN</t>
  </si>
  <si>
    <t>Mexico Peso</t>
  </si>
  <si>
    <t>MYR</t>
  </si>
  <si>
    <t>Malaysia Ringgit</t>
  </si>
  <si>
    <t>MZN</t>
  </si>
  <si>
    <t>Mozambique Metical</t>
  </si>
  <si>
    <t>NAD</t>
  </si>
  <si>
    <t>Namibia Dollar</t>
  </si>
  <si>
    <t>NGN</t>
  </si>
  <si>
    <t>Nigeria Naira</t>
  </si>
  <si>
    <t>NIO</t>
  </si>
  <si>
    <t>Nicaragua Cordoba</t>
  </si>
  <si>
    <t>NOK</t>
  </si>
  <si>
    <t>Norway Krone</t>
  </si>
  <si>
    <t>NPR</t>
  </si>
  <si>
    <t>Nepal Rupee</t>
  </si>
  <si>
    <t>NZD</t>
  </si>
  <si>
    <t>New Zealand Dollar</t>
  </si>
  <si>
    <t>OMR</t>
  </si>
  <si>
    <t>Oman Rial</t>
  </si>
  <si>
    <t>PAB</t>
  </si>
  <si>
    <t>Panama Balboa</t>
  </si>
  <si>
    <t>PEN</t>
  </si>
  <si>
    <t>Peru Sol</t>
  </si>
  <si>
    <t>PGK</t>
  </si>
  <si>
    <t>Papua New Guinea Kina</t>
  </si>
  <si>
    <t>PHP</t>
  </si>
  <si>
    <t>Philippines Peso</t>
  </si>
  <si>
    <t>PKR</t>
  </si>
  <si>
    <t>Pakistan Rupee</t>
  </si>
  <si>
    <t>PLN</t>
  </si>
  <si>
    <t>Poland Zloty</t>
  </si>
  <si>
    <t>PYG</t>
  </si>
  <si>
    <t>Paraguay Guarani</t>
  </si>
  <si>
    <t>QAR</t>
  </si>
  <si>
    <t>Qatar Riyal</t>
  </si>
  <si>
    <t>RON</t>
  </si>
  <si>
    <t>Romania Leu</t>
  </si>
  <si>
    <t>RSD</t>
  </si>
  <si>
    <t>Serbia Dinar</t>
  </si>
  <si>
    <t>RUB</t>
  </si>
  <si>
    <t>Russia Ruble</t>
  </si>
  <si>
    <t>RWF</t>
  </si>
  <si>
    <t>Rwanda Franc</t>
  </si>
  <si>
    <t>SAR</t>
  </si>
  <si>
    <t>Saudi Arabia Riyal</t>
  </si>
  <si>
    <t>SBD</t>
  </si>
  <si>
    <t>Solomon Islands Dollar</t>
  </si>
  <si>
    <t>SCR</t>
  </si>
  <si>
    <t>Seychelles Rupee</t>
  </si>
  <si>
    <t>SDG</t>
  </si>
  <si>
    <t>Sudan Pound</t>
  </si>
  <si>
    <t>SEK</t>
  </si>
  <si>
    <t>Sweden Krona</t>
  </si>
  <si>
    <t>SGD</t>
  </si>
  <si>
    <t>Singapore Dollar</t>
  </si>
  <si>
    <t>SHP</t>
  </si>
  <si>
    <t>Saint Helena Pound</t>
  </si>
  <si>
    <t>SLL</t>
  </si>
  <si>
    <t>Sierra Leone Leone</t>
  </si>
  <si>
    <t>SOS</t>
  </si>
  <si>
    <t>Somalia Shilling</t>
  </si>
  <si>
    <t>SPL*</t>
  </si>
  <si>
    <t>Seborga Luigino</t>
  </si>
  <si>
    <t>SRD</t>
  </si>
  <si>
    <t>Suriname Dollar</t>
  </si>
  <si>
    <t>STD</t>
  </si>
  <si>
    <t>São Tomé and Príncipe Dobra</t>
  </si>
  <si>
    <t>SVC</t>
  </si>
  <si>
    <t>El Salvador Colon</t>
  </si>
  <si>
    <t>SYP</t>
  </si>
  <si>
    <t>Syria Pound</t>
  </si>
  <si>
    <t>SZL</t>
  </si>
  <si>
    <t>Swaziland Lilangeni</t>
  </si>
  <si>
    <t>THB</t>
  </si>
  <si>
    <t>Thailand Baht</t>
  </si>
  <si>
    <t>TJS</t>
  </si>
  <si>
    <t>Tajikistan Somoni</t>
  </si>
  <si>
    <t>TMT</t>
  </si>
  <si>
    <t>Turkmenistan Manat</t>
  </si>
  <si>
    <t>TND</t>
  </si>
  <si>
    <t>Tunisia Dinar</t>
  </si>
  <si>
    <t>TOP</t>
  </si>
  <si>
    <t>Tonga Pa'anga</t>
  </si>
  <si>
    <t>TRY</t>
  </si>
  <si>
    <t>Turkey Lira</t>
  </si>
  <si>
    <t>TTD</t>
  </si>
  <si>
    <t>Trinidad and Tobago Dollar</t>
  </si>
  <si>
    <t>TVD</t>
  </si>
  <si>
    <t>Tuvalu Dollar</t>
  </si>
  <si>
    <t>TWD</t>
  </si>
  <si>
    <t>Taiwan New Dollar</t>
  </si>
  <si>
    <t>TZS</t>
  </si>
  <si>
    <t>Tanzania Shilling</t>
  </si>
  <si>
    <t>UAH</t>
  </si>
  <si>
    <t>Ukraine Hryvnia</t>
  </si>
  <si>
    <t>UGX</t>
  </si>
  <si>
    <t>Uganda Shilling</t>
  </si>
  <si>
    <t>USD</t>
  </si>
  <si>
    <t>United States Dollar</t>
  </si>
  <si>
    <t>UYU</t>
  </si>
  <si>
    <t>Uruguay Peso</t>
  </si>
  <si>
    <t>UZS</t>
  </si>
  <si>
    <t>Uzbekistan Som</t>
  </si>
  <si>
    <t>VEF</t>
  </si>
  <si>
    <t>Venezuela Bolívar</t>
  </si>
  <si>
    <t>VND</t>
  </si>
  <si>
    <t>Viet Nam Dong</t>
  </si>
  <si>
    <t>VUV</t>
  </si>
  <si>
    <t>Vanuatu Vatu</t>
  </si>
  <si>
    <t>WST</t>
  </si>
  <si>
    <t>Samoa Tala</t>
  </si>
  <si>
    <t>XAF</t>
  </si>
  <si>
    <t>Communauté Financière Africaine (BEAC) CFA Franc BEAC</t>
  </si>
  <si>
    <t>XCD</t>
  </si>
  <si>
    <t>East Caribbean Dollar</t>
  </si>
  <si>
    <t>XDR</t>
  </si>
  <si>
    <t>International Monetary Fund (IMF) Special Drawing Rights</t>
  </si>
  <si>
    <t>XOF</t>
  </si>
  <si>
    <t>Communauté Financière Africaine (BCEAO) Franc</t>
  </si>
  <si>
    <t>XPF</t>
  </si>
  <si>
    <t>Comptoirs Français du Pacifique (CFP) Franc</t>
  </si>
  <si>
    <t>YER</t>
  </si>
  <si>
    <t>Yemen Rial</t>
  </si>
  <si>
    <t>ZAR</t>
  </si>
  <si>
    <t>South Africa Rand</t>
  </si>
  <si>
    <t>ZMW</t>
  </si>
  <si>
    <t>Zambia Kwacha</t>
  </si>
  <si>
    <t>ZWD</t>
  </si>
  <si>
    <t>Zimbabwe Dollar</t>
  </si>
  <si>
    <t>Country Name</t>
  </si>
  <si>
    <t>accountNumber</t>
  </si>
  <si>
    <t>title</t>
  </si>
  <si>
    <t>choose-productType</t>
  </si>
  <si>
    <t>Savings</t>
  </si>
  <si>
    <t>field-productType</t>
  </si>
  <si>
    <t>choose-accountBankOwner</t>
  </si>
  <si>
    <t>choose-account</t>
  </si>
  <si>
    <t>TSCO's  ATM/ETM  or ITMX Switching</t>
  </si>
  <si>
    <t xml:space="preserve">CDM </t>
  </si>
  <si>
    <t>PromptPay Credit Transfer  (ATM Channel)</t>
  </si>
  <si>
    <t>Ibanking ORFT</t>
  </si>
  <si>
    <t>Mobile Banking</t>
  </si>
  <si>
    <t>000</t>
  </si>
  <si>
    <t>approved</t>
  </si>
  <si>
    <t>unauthorized usage</t>
  </si>
  <si>
    <t>expired card</t>
  </si>
  <si>
    <t>invalid card</t>
  </si>
  <si>
    <t>invalid pin</t>
  </si>
  <si>
    <t>data base problem</t>
  </si>
  <si>
    <t>ineligible transaction</t>
  </si>
  <si>
    <t>ineligible account</t>
  </si>
  <si>
    <t>transaction not supported</t>
  </si>
  <si>
    <t>insufficient funds</t>
  </si>
  <si>
    <t>uses limit exceeded</t>
  </si>
  <si>
    <t>withdrawal limit</t>
  </si>
  <si>
    <t>pin tries exceeded</t>
  </si>
  <si>
    <t>invalid credit card</t>
  </si>
  <si>
    <t>no statement info</t>
  </si>
  <si>
    <t>statement info</t>
  </si>
  <si>
    <t>invalid cash back amt</t>
  </si>
  <si>
    <t>external decline.</t>
  </si>
  <si>
    <t>no sharing arrangement</t>
  </si>
  <si>
    <t>system error</t>
  </si>
  <si>
    <t>contact card issuer</t>
  </si>
  <si>
    <t>destination not available</t>
  </si>
  <si>
    <t>routing problem</t>
  </si>
  <si>
    <t>message edit error</t>
  </si>
  <si>
    <t>Invalid destination account number</t>
  </si>
  <si>
    <t>Destination account number inactive</t>
  </si>
  <si>
    <t>approved-no balances</t>
  </si>
  <si>
    <t>001</t>
  </si>
  <si>
    <t>050</t>
  </si>
  <si>
    <t>051</t>
  </si>
  <si>
    <t>053</t>
  </si>
  <si>
    <t>054</t>
  </si>
  <si>
    <t>055</t>
  </si>
  <si>
    <t>056</t>
  </si>
  <si>
    <t>057</t>
  </si>
  <si>
    <t>058</t>
  </si>
  <si>
    <t>060</t>
  </si>
  <si>
    <t>061</t>
  </si>
  <si>
    <t>062</t>
  </si>
  <si>
    <t>063</t>
  </si>
  <si>
    <t>064</t>
  </si>
  <si>
    <t>068</t>
  </si>
  <si>
    <t>072</t>
  </si>
  <si>
    <t>074</t>
  </si>
  <si>
    <t>080</t>
  </si>
  <si>
    <t>081</t>
  </si>
  <si>
    <t>082</t>
  </si>
  <si>
    <t>Invalid bank code</t>
  </si>
  <si>
    <t>SUCCESS</t>
  </si>
  <si>
    <t>DENY</t>
  </si>
  <si>
    <t>x100</t>
  </si>
  <si>
    <t>Authorization Request</t>
  </si>
  <si>
    <t>x110</t>
  </si>
  <si>
    <t>Authorization Response</t>
  </si>
  <si>
    <t>x200</t>
  </si>
  <si>
    <t>Financial Request</t>
  </si>
  <si>
    <t>Y</t>
  </si>
  <si>
    <t>x210</t>
  </si>
  <si>
    <t>Financial Response</t>
  </si>
  <si>
    <t>x220</t>
  </si>
  <si>
    <t>Financial Advice</t>
  </si>
  <si>
    <t>x230</t>
  </si>
  <si>
    <t>Financial Advice Response</t>
  </si>
  <si>
    <t>x400</t>
  </si>
  <si>
    <t>Acquirer Reversal Request</t>
  </si>
  <si>
    <t>x410</t>
  </si>
  <si>
    <t>AcquirerReversal Request Response</t>
  </si>
  <si>
    <t>x420</t>
  </si>
  <si>
    <t>AcquirerReversal Advice</t>
  </si>
  <si>
    <t>x430</t>
  </si>
  <si>
    <t>Acquirer Reversal Advice Response</t>
  </si>
  <si>
    <t>x800</t>
  </si>
  <si>
    <t>Network Management Request</t>
  </si>
  <si>
    <t>x810</t>
  </si>
  <si>
    <t>Network Management Request Response</t>
  </si>
  <si>
    <t>Contracted Services</t>
  </si>
  <si>
    <t>Airlines</t>
  </si>
  <si>
    <t>Automobile/Vehicle Rentals</t>
  </si>
  <si>
    <t>Hotels and Motels</t>
  </si>
  <si>
    <t>Transportation</t>
  </si>
  <si>
    <t>Utilities</t>
  </si>
  <si>
    <t>Wholesale Distributors and Manufacturers</t>
  </si>
  <si>
    <t>Retail Stores</t>
  </si>
  <si>
    <t>Automobiles and Vehicles</t>
  </si>
  <si>
    <t>Clothing Stores</t>
  </si>
  <si>
    <t>Miscellaneous Stores</t>
  </si>
  <si>
    <t>Quasi-Cash</t>
  </si>
  <si>
    <t>Service Providers</t>
  </si>
  <si>
    <t>Personal Service Providers</t>
  </si>
  <si>
    <t>Business Services</t>
  </si>
  <si>
    <t>Repair Services</t>
  </si>
  <si>
    <t>Amusement and Entertainment</t>
  </si>
  <si>
    <t>Professional Services and Membership Organizations</t>
  </si>
  <si>
    <t>Government Services</t>
  </si>
  <si>
    <t>0742</t>
  </si>
  <si>
    <t>R</t>
  </si>
  <si>
    <t>Veterinary Services 7</t>
  </si>
  <si>
    <t>0763</t>
  </si>
  <si>
    <t>Agricultural Cooperatives 7</t>
  </si>
  <si>
    <t>0780</t>
  </si>
  <si>
    <t>Horticultural and Landscape Services 7</t>
  </si>
  <si>
    <t>1520</t>
  </si>
  <si>
    <t>1740</t>
  </si>
  <si>
    <t>Insulation, Masonry, Plastering, Stonework, and Tile Setting Contractors 7</t>
  </si>
  <si>
    <t>1750</t>
  </si>
  <si>
    <t>Carpentry Contractors 7</t>
  </si>
  <si>
    <t>1761</t>
  </si>
  <si>
    <t>1799</t>
  </si>
  <si>
    <t>Contractors, Special Trade not elsewhere classified 7</t>
  </si>
  <si>
    <t>3000</t>
  </si>
  <si>
    <t>X</t>
  </si>
  <si>
    <t>United Airlines UNITED UNITED AIR 1</t>
  </si>
  <si>
    <t>3001</t>
  </si>
  <si>
    <t>3004</t>
  </si>
  <si>
    <t>3007</t>
  </si>
  <si>
    <t>Air France AIR FRAN AIR FRANCE 1</t>
  </si>
  <si>
    <t>3008</t>
  </si>
  <si>
    <t>Lufthansa LUFTHAN LUFTHANSA 1</t>
  </si>
  <si>
    <t>3009</t>
  </si>
  <si>
    <t>Air Canada AIR CANA AIR CANADA 1</t>
  </si>
  <si>
    <t>3010</t>
  </si>
  <si>
    <t>3012</t>
  </si>
  <si>
    <t>Qantas QANTAS QANTAS AIR 1</t>
  </si>
  <si>
    <t>3013</t>
  </si>
  <si>
    <t>Alitalia ALITALIA ALITALIA AIR 1</t>
  </si>
  <si>
    <t>3014</t>
  </si>
  <si>
    <t>Saudi Arabian Airlines SAUDI AI SAUDIA AIR 1</t>
  </si>
  <si>
    <t>3015</t>
  </si>
  <si>
    <t>Swissair SWISSAIR SWISSAIR 1</t>
  </si>
  <si>
    <t>3016</t>
  </si>
  <si>
    <t>Scandinavian AirlineSystem (SAS) 1</t>
  </si>
  <si>
    <t>3017</t>
  </si>
  <si>
    <t>3020</t>
  </si>
  <si>
    <t>Air India AIR-INDI AIR-INDIA 1</t>
  </si>
  <si>
    <t>3021</t>
  </si>
  <si>
    <t>Air Algerie AIRALGER AIR ALGERIE 1</t>
  </si>
  <si>
    <t>3022</t>
  </si>
  <si>
    <t>Philippine Airlines PHILIPP PHILIPP AIR 1</t>
  </si>
  <si>
    <t>3023</t>
  </si>
  <si>
    <t>Mexicana MEXICANA AIR MEXICANA AIR 1</t>
  </si>
  <si>
    <t>3024</t>
  </si>
  <si>
    <t>3027</t>
  </si>
  <si>
    <t>UTA/INTERAIR (Union de Transports Aeriens) UTAAIR UTA AIRLINE 1</t>
  </si>
  <si>
    <t>3028</t>
  </si>
  <si>
    <t>Air Malta AIRMALTA AIR MALTA 1</t>
  </si>
  <si>
    <t>3029</t>
  </si>
  <si>
    <t>Sabena SABENA SABENA AIR 1</t>
  </si>
  <si>
    <t>3030</t>
  </si>
  <si>
    <t>3032</t>
  </si>
  <si>
    <t>El Al ELAL EL AL AIR 1</t>
  </si>
  <si>
    <t>3033</t>
  </si>
  <si>
    <t>Ansett Airlines ANSETT ANSETT AIR 1</t>
  </si>
  <si>
    <t>3034</t>
  </si>
  <si>
    <t>Australian Airlines (TAA) TAA AUSTRAL AIR 1</t>
  </si>
  <si>
    <t>3035</t>
  </si>
  <si>
    <t>Tap (Portugal) TAP TAP AIRLINE 1</t>
  </si>
  <si>
    <t>3036</t>
  </si>
  <si>
    <t>VASP (Brazil) VASP VASP AIR 1</t>
  </si>
  <si>
    <t>3037</t>
  </si>
  <si>
    <t>EgyptAir EGYPTAIR EGYPTAIR 1</t>
  </si>
  <si>
    <t>3038</t>
  </si>
  <si>
    <t>Kuwait Airways KUWAIT KUWAIT AIR 1 3039 X Avianca AVIANCA AVIANCA AIR 1</t>
  </si>
  <si>
    <t>3040</t>
  </si>
  <si>
    <t>Gulf Air (Bahrain) GULF AIR GULF AIR 1</t>
  </si>
  <si>
    <t>3041</t>
  </si>
  <si>
    <t>Balkan-Bulgarian Airlines BALKAN BALKAN AIR 1 3042 X Finnair FINNAIR FINNAIR 1</t>
  </si>
  <si>
    <t>3043</t>
  </si>
  <si>
    <t>Aer Lingus AERLING AER LINGUS 1</t>
  </si>
  <si>
    <t>3044</t>
  </si>
  <si>
    <t>Air Lanka AIR LANKA AIRLANKA 1</t>
  </si>
  <si>
    <t>3045</t>
  </si>
  <si>
    <t>Nigeria Airways NIGERIA NIGERIA AIR 1</t>
  </si>
  <si>
    <t>3046</t>
  </si>
  <si>
    <t>3048</t>
  </si>
  <si>
    <t>Royal Air Maroc AIR MORO AIR MAROC 1</t>
  </si>
  <si>
    <t>3049</t>
  </si>
  <si>
    <t>Tunis Air TUNIS AI TUNIS AIR 1</t>
  </si>
  <si>
    <t>3050</t>
  </si>
  <si>
    <t>Icelandair ICELANDA ICELANDAIR 1</t>
  </si>
  <si>
    <t>3051</t>
  </si>
  <si>
    <t>3053</t>
  </si>
  <si>
    <t>AVIACO (Spain) AVIACO AVIACO AIR 1</t>
  </si>
  <si>
    <t>3054</t>
  </si>
  <si>
    <t>Ladeco (Chile) LADECO LADECO AIR 1</t>
  </si>
  <si>
    <t>3055</t>
  </si>
  <si>
    <t>LAB (Bolivia) LAB LAB AIRLINE 1</t>
  </si>
  <si>
    <t>3056</t>
  </si>
  <si>
    <t>Quebacaire QUEBECAI QUEBECAIRE 1</t>
  </si>
  <si>
    <t>3057</t>
  </si>
  <si>
    <t>3060</t>
  </si>
  <si>
    <t>Northwest Airlines NWA AIR NWA AIR 1 3061 X Continental CONTINEN CONTINENTAL 1</t>
  </si>
  <si>
    <t>3063</t>
  </si>
  <si>
    <t>US Airways USAIRWYS USAIRWAYS 1</t>
  </si>
  <si>
    <t>3064</t>
  </si>
  <si>
    <t>Adria Airways ADRIA AIR ADRIA AIR 1</t>
  </si>
  <si>
    <t>3065</t>
  </si>
  <si>
    <t>Air Inter AIRINTER AIRINTER 1</t>
  </si>
  <si>
    <t>3066</t>
  </si>
  <si>
    <t>3071</t>
  </si>
  <si>
    <t>Air British Columbia AIR B R C AIR BC 1</t>
  </si>
  <si>
    <t>3075</t>
  </si>
  <si>
    <t>Singapore Airlines SINGAPOR SINGAPOREAIR 1</t>
  </si>
  <si>
    <t>3076</t>
  </si>
  <si>
    <t>Aeromexico AEROMEXI AEROMEXICO 1</t>
  </si>
  <si>
    <t>3077</t>
  </si>
  <si>
    <t>Thai Airways THAIAIRW THAI AIRWAYS 1</t>
  </si>
  <si>
    <t>3078</t>
  </si>
  <si>
    <t>China Airlines CHINAAIR CHINA AIR 1 3081 X Nordair NORDAIR NORDAIR 1</t>
  </si>
  <si>
    <t>3082</t>
  </si>
  <si>
    <t>Korean Airlines KOREAN KOREAN AIR 1 3083 X Air Afrique AIRAFRIQUE AIR AFRIQUE 1</t>
  </si>
  <si>
    <t>3084</t>
  </si>
  <si>
    <t>a Airways (Not valid for MasterCard) EVA AIR 1</t>
  </si>
  <si>
    <t>3085</t>
  </si>
  <si>
    <t>M</t>
  </si>
  <si>
    <t>3087</t>
  </si>
  <si>
    <t>Metro Airlines METROAI METRO AIR 1</t>
  </si>
  <si>
    <t>3088</t>
  </si>
  <si>
    <t>Croatia Airlines CROATIA AIR CROATIA AIR 1</t>
  </si>
  <si>
    <t>3089</t>
  </si>
  <si>
    <t>Transaero TRANSAERO TRANSAERO 1</t>
  </si>
  <si>
    <t>3090</t>
  </si>
  <si>
    <t>3096</t>
  </si>
  <si>
    <t>Air Zimbabwe AIR ZIMBA AIR ZIMBABWE 1</t>
  </si>
  <si>
    <t>3097</t>
  </si>
  <si>
    <t>Spanair SPANAIR SPANAIR 1</t>
  </si>
  <si>
    <t>3098</t>
  </si>
  <si>
    <t>Asiana Airlines ASIANAAI 1</t>
  </si>
  <si>
    <t>3099</t>
  </si>
  <si>
    <t>Cathay Pacific CATHAYPA CATHAYPACAIR 1</t>
  </si>
  <si>
    <t>3100</t>
  </si>
  <si>
    <t>Malaysian Airline System MALAYAI MALAY AIR 1 3102 X Iberia IBERIA IBERIA AIR 1</t>
  </si>
  <si>
    <t>3103</t>
  </si>
  <si>
    <t>Garuda (Indonesia) GARUDA GARUDA AIR 1</t>
  </si>
  <si>
    <t>3106</t>
  </si>
  <si>
    <t>Braathens S.A.F.E. (Norway) BRAATHEN BRAATHENSAIR 1</t>
  </si>
  <si>
    <t>3110</t>
  </si>
  <si>
    <t>Wings Airways WINGSAIR WINGS AIR 1</t>
  </si>
  <si>
    <t>3111</t>
  </si>
  <si>
    <t>British Midland BRITISH M BRMINDLANDAIR 1</t>
  </si>
  <si>
    <t>3112</t>
  </si>
  <si>
    <t>Windward Island WINDAIR WINDWRDISAIR 1 3115 X Tower Air TOWERAIR TOWERAIR 1</t>
  </si>
  <si>
    <t>3117</t>
  </si>
  <si>
    <t>Venezolana Internationale de Aviacion (VIASA) VIASA VIASA AIR 1</t>
  </si>
  <si>
    <t>3118</t>
  </si>
  <si>
    <t>Valley Airlines VALLEYA VALLEY AIR 1 3125 X Tan Airlines TAN AIR TAN AIRLINE 1</t>
  </si>
  <si>
    <t>3126</t>
  </si>
  <si>
    <t>Talair TALAIR TALAIR 1</t>
  </si>
  <si>
    <t>3127</t>
  </si>
  <si>
    <t>3130</t>
  </si>
  <si>
    <t>3133</t>
  </si>
  <si>
    <t>3136</t>
  </si>
  <si>
    <t>3138</t>
  </si>
  <si>
    <t>3145</t>
  </si>
  <si>
    <t>San Juan Airlines SAN JUAN SAN JUAN AIR 1</t>
  </si>
  <si>
    <t>3146</t>
  </si>
  <si>
    <t>Luxair LUXAIR LUXAIR 1</t>
  </si>
  <si>
    <t>3148</t>
  </si>
  <si>
    <t>Air Littoral, S.A. LITTORAL AIRLITTORAL 1</t>
  </si>
  <si>
    <t>3151</t>
  </si>
  <si>
    <t>Air Zaire AIR ZAIRE AIR ZAIRE 1</t>
  </si>
  <si>
    <t>3154</t>
  </si>
  <si>
    <t>Princeville PRINCEVI PRINCVLLEAIR 1</t>
  </si>
  <si>
    <t>3156</t>
  </si>
  <si>
    <t>GO FLY Ltd. GOFLY GOFLY 1</t>
  </si>
  <si>
    <t>3159</t>
  </si>
  <si>
    <t>3164</t>
  </si>
  <si>
    <t>Norontair NORONTAI NORONTAIR 1</t>
  </si>
  <si>
    <t>3165</t>
  </si>
  <si>
    <t>New York Helicopter NY HELI NY HELI 1</t>
  </si>
  <si>
    <t>3170</t>
  </si>
  <si>
    <t>Mount Cook MT COOK MT COOK AIR 1</t>
  </si>
  <si>
    <t>3171</t>
  </si>
  <si>
    <t>3175</t>
  </si>
  <si>
    <t>Middle East Air MIDEASTA MIDEAST AIR 1</t>
  </si>
  <si>
    <t>3176</t>
  </si>
  <si>
    <t>Metroflight Airlines METROFLT METROFLT AIR 1</t>
  </si>
  <si>
    <t>3178</t>
  </si>
  <si>
    <t>Mesa Air MESA AIR MESA AIR 1</t>
  </si>
  <si>
    <t>3181</t>
  </si>
  <si>
    <t>Malev Hungarian Airlines MALEV MALEV AIR 1</t>
  </si>
  <si>
    <t>3182</t>
  </si>
  <si>
    <t>LOT – Polish Airlines LOT LOT AIRLINE 1 3184 X LIAT LIAT LIAT AIRLINE 1</t>
  </si>
  <si>
    <t>3185</t>
  </si>
  <si>
    <t>3190</t>
  </si>
  <si>
    <t>Jugoslav Air JUGOSLAV JUGOSLAV AIR 1</t>
  </si>
  <si>
    <t>3191</t>
  </si>
  <si>
    <t>Island Airlines ISLANDAI ISLAND AIR 1 3192 X Iran Air IRANAIR IRAN AIR 1</t>
  </si>
  <si>
    <t>3193</t>
  </si>
  <si>
    <t>3197</t>
  </si>
  <si>
    <t>3206</t>
  </si>
  <si>
    <t>3216</t>
  </si>
  <si>
    <t>3218</t>
  </si>
  <si>
    <t>Crown Air CROWN AI CROWN AIR 1</t>
  </si>
  <si>
    <t>3219</t>
  </si>
  <si>
    <t>3221</t>
  </si>
  <si>
    <t>3223</t>
  </si>
  <si>
    <t>Comair COMAIR COMAIR 1</t>
  </si>
  <si>
    <t>3228</t>
  </si>
  <si>
    <t>Cayman Airways CAYMANAI CAYMANAIR 1</t>
  </si>
  <si>
    <t>3229</t>
  </si>
  <si>
    <t>3233</t>
  </si>
  <si>
    <t>Capitol Air CAPITOL CAPITOL AIR 1</t>
  </si>
  <si>
    <t>3234</t>
  </si>
  <si>
    <t>3238</t>
  </si>
  <si>
    <t>Bemidji Airlines BEMIDJI BEMIDJI AIR 1</t>
  </si>
  <si>
    <t>3239</t>
  </si>
  <si>
    <t>3241</t>
  </si>
  <si>
    <t>Aviateca (Guatemala) AVIATECA AVIATECA AIR 1</t>
  </si>
  <si>
    <t>3242</t>
  </si>
  <si>
    <t>Avensa AVENSA AVENSA AIR 1</t>
  </si>
  <si>
    <t>3243</t>
  </si>
  <si>
    <t>Austrian Air Service AUSTRAIR AUST AIRSERV 1</t>
  </si>
  <si>
    <t>3251</t>
  </si>
  <si>
    <t>Aloha Airlines ALOH AI ALOHA AIR 1</t>
  </si>
  <si>
    <t>3252</t>
  </si>
  <si>
    <t>3254</t>
  </si>
  <si>
    <t>US Air Shuttle USAIRSHUTL U.S._AIR_SHUTTLE 1</t>
  </si>
  <si>
    <t>3256</t>
  </si>
  <si>
    <t>3262</t>
  </si>
  <si>
    <t>Reno Air, Inc. RENO AIR RENO AIR 1</t>
  </si>
  <si>
    <t>3263</t>
  </si>
  <si>
    <t>3267</t>
  </si>
  <si>
    <t>Air Panama International AIR PANA AIR PANAMA 1</t>
  </si>
  <si>
    <t>3280</t>
  </si>
  <si>
    <t>Air Jamaica AIR JAMA AIR JAMAICA 1</t>
  </si>
  <si>
    <t>3282</t>
  </si>
  <si>
    <t>Air Djibouti AIR DJIB AIR DJIBOUTI 1</t>
  </si>
  <si>
    <t>3284</t>
  </si>
  <si>
    <t>Aero Virgin Islands AERVIRGI AERVIRGINIS 1 3285 X AeroPeru AEROPERU AEROPERU 1</t>
  </si>
  <si>
    <t>3286</t>
  </si>
  <si>
    <t>3293</t>
  </si>
  <si>
    <t>Equatoriana ECUATORI ECUATORIANA 1</t>
  </si>
  <si>
    <t>3294</t>
  </si>
  <si>
    <t>3297</t>
  </si>
  <si>
    <t>T</t>
  </si>
  <si>
    <t>3299</t>
  </si>
  <si>
    <t>4511</t>
  </si>
  <si>
    <t>Air Carriers, Airlines – not elsewhere classified 1</t>
  </si>
  <si>
    <t>3351</t>
  </si>
  <si>
    <t>A</t>
  </si>
  <si>
    <t>Affiliated Auto Rental 1</t>
  </si>
  <si>
    <t>3352</t>
  </si>
  <si>
    <t>American International Rent-A-Car 1</t>
  </si>
  <si>
    <t>3353</t>
  </si>
  <si>
    <t>Brooks Rent-A-Car 1</t>
  </si>
  <si>
    <t>3354</t>
  </si>
  <si>
    <t>Action Auto Rental 1</t>
  </si>
  <si>
    <t>3357</t>
  </si>
  <si>
    <t>Hertz 1</t>
  </si>
  <si>
    <t>3359</t>
  </si>
  <si>
    <t>Payless Car Rental 1</t>
  </si>
  <si>
    <t>3360</t>
  </si>
  <si>
    <t>Snappy Car Rental 1</t>
  </si>
  <si>
    <t>3361</t>
  </si>
  <si>
    <t>Airways Rent-A-Car 1</t>
  </si>
  <si>
    <t>3362</t>
  </si>
  <si>
    <t>Altra Auto Rental 1</t>
  </si>
  <si>
    <t>3364</t>
  </si>
  <si>
    <t>Agency Rent-A-Car 1</t>
  </si>
  <si>
    <t>3366</t>
  </si>
  <si>
    <t>Budget Rent-A-Car 1</t>
  </si>
  <si>
    <t>3368</t>
  </si>
  <si>
    <t>Holiday Rent-A-Car 1</t>
  </si>
  <si>
    <t>3370</t>
  </si>
  <si>
    <t>Rent-A-Wreck 1</t>
  </si>
  <si>
    <t>3374</t>
  </si>
  <si>
    <t>Accent Rent-A-Car 1</t>
  </si>
  <si>
    <t>3376</t>
  </si>
  <si>
    <t>Ajax Rent-A-Car 1</t>
  </si>
  <si>
    <t>3380</t>
  </si>
  <si>
    <t>Triangle Rent-A-Car 1</t>
  </si>
  <si>
    <t>3381</t>
  </si>
  <si>
    <t>Europ Car 1</t>
  </si>
  <si>
    <t>3385</t>
  </si>
  <si>
    <t>Tropical Rent-A-Car 1</t>
  </si>
  <si>
    <t>3386</t>
  </si>
  <si>
    <t>Showcase Rental Cars 1</t>
  </si>
  <si>
    <t>3387</t>
  </si>
  <si>
    <t>Alamo Rent-A-Car 1</t>
  </si>
  <si>
    <t>3389</t>
  </si>
  <si>
    <t>Avis Rent-A-Car 1</t>
  </si>
  <si>
    <t>3390</t>
  </si>
  <si>
    <t>Dollar Rent-A-Car 1</t>
  </si>
  <si>
    <t>3391</t>
  </si>
  <si>
    <t>Europe By Car 1</t>
  </si>
  <si>
    <t>3393</t>
  </si>
  <si>
    <t>National Car Rental 1</t>
  </si>
  <si>
    <t>3394</t>
  </si>
  <si>
    <t>Kemwell Group Rent-A-Car 1</t>
  </si>
  <si>
    <t>3395</t>
  </si>
  <si>
    <t>Thrifty Car Rental 1</t>
  </si>
  <si>
    <t>3396</t>
  </si>
  <si>
    <t>Tilden Rent-A-Car 1</t>
  </si>
  <si>
    <t>3398</t>
  </si>
  <si>
    <t>3409</t>
  </si>
  <si>
    <t>General Rent-A-Car 1</t>
  </si>
  <si>
    <t>3412</t>
  </si>
  <si>
    <t>A-1 Rent-A-Car 1</t>
  </si>
  <si>
    <t>3414</t>
  </si>
  <si>
    <t>Godfrey Natl Rent-A-Car 1</t>
  </si>
  <si>
    <t>3420</t>
  </si>
  <si>
    <t>ANSA International Rent-A-Car 1</t>
  </si>
  <si>
    <t>3421</t>
  </si>
  <si>
    <t>Allstate Rent-A-Car 1</t>
  </si>
  <si>
    <t>3423</t>
  </si>
  <si>
    <t>Avcar Rent-A-Car 1</t>
  </si>
  <si>
    <t>3425</t>
  </si>
  <si>
    <t>Automate Rent-A-Car 1</t>
  </si>
  <si>
    <t>3427</t>
  </si>
  <si>
    <t>Avon Rent-A-Car 1</t>
  </si>
  <si>
    <t>3428</t>
  </si>
  <si>
    <t>Carey Rent-A-Car 1</t>
  </si>
  <si>
    <t>3429</t>
  </si>
  <si>
    <t>Insurance Rent-A-Car 1</t>
  </si>
  <si>
    <t>3430</t>
  </si>
  <si>
    <t>Major Rent-A-Car 1</t>
  </si>
  <si>
    <t>3431</t>
  </si>
  <si>
    <t>Replacement Rent-A-Car 1</t>
  </si>
  <si>
    <t>3432</t>
  </si>
  <si>
    <t>Reserve Rent-A-Car 1</t>
  </si>
  <si>
    <t>3433</t>
  </si>
  <si>
    <t>Ugly Duckling Rent-A-Car 1</t>
  </si>
  <si>
    <t>3434</t>
  </si>
  <si>
    <t>USA Rent-A-Car 1</t>
  </si>
  <si>
    <t>3435</t>
  </si>
  <si>
    <t>Value Rent-A-Car 1</t>
  </si>
  <si>
    <t>3436</t>
  </si>
  <si>
    <t>Autohansa Rent-A-Car 1</t>
  </si>
  <si>
    <t>3437</t>
  </si>
  <si>
    <t>Cite Rent-A-Car 1</t>
  </si>
  <si>
    <t>3438</t>
  </si>
  <si>
    <t>Interent Rent-A-Car 1</t>
  </si>
  <si>
    <t>3439</t>
  </si>
  <si>
    <t>Milleville Rent-A-Car 1 3441 A Advantage Rent A Car 1</t>
  </si>
  <si>
    <t>7512</t>
  </si>
  <si>
    <t>Automobile Rental Agency not elsewhere classified 1</t>
  </si>
  <si>
    <t>3501</t>
  </si>
  <si>
    <t>H</t>
  </si>
  <si>
    <t>Holiday Inn Express 2</t>
  </si>
  <si>
    <t>Holiday Inns 2</t>
  </si>
  <si>
    <t>3502</t>
  </si>
  <si>
    <t>Best Western Hotels 2</t>
  </si>
  <si>
    <t>3503</t>
  </si>
  <si>
    <t>Sheraton Hotels 2</t>
  </si>
  <si>
    <t>3504</t>
  </si>
  <si>
    <t>Hilton Hotels 2</t>
  </si>
  <si>
    <t>3505</t>
  </si>
  <si>
    <t>Forte Hotels 2</t>
  </si>
  <si>
    <t>3506</t>
  </si>
  <si>
    <t>Golden Tulip Hotels 2</t>
  </si>
  <si>
    <t>3507</t>
  </si>
  <si>
    <t>Friendship Inns 2</t>
  </si>
  <si>
    <t>3508</t>
  </si>
  <si>
    <t>Quality Inns 2</t>
  </si>
  <si>
    <t>Quality Suites 2</t>
  </si>
  <si>
    <t>3509</t>
  </si>
  <si>
    <t>Marriott 2</t>
  </si>
  <si>
    <t>3510</t>
  </si>
  <si>
    <t>Days Inns 2</t>
  </si>
  <si>
    <t>3511</t>
  </si>
  <si>
    <t>Arabella Hotels 2</t>
  </si>
  <si>
    <t>3512</t>
  </si>
  <si>
    <t>Intercontinental Hotels 2</t>
  </si>
  <si>
    <t>3513</t>
  </si>
  <si>
    <t>Westin Hotels 2</t>
  </si>
  <si>
    <t>3514</t>
  </si>
  <si>
    <t>Amerisuites 2</t>
  </si>
  <si>
    <t>3515</t>
  </si>
  <si>
    <t>Rodeway Inns 2</t>
  </si>
  <si>
    <t>3516</t>
  </si>
  <si>
    <t>La Quinta Motor Inns 2 3517 H Americana Hotels 2</t>
  </si>
  <si>
    <t>3518</t>
  </si>
  <si>
    <t>Sol Hotels 2</t>
  </si>
  <si>
    <t>3519</t>
  </si>
  <si>
    <t>Pullman International Hotels 2</t>
  </si>
  <si>
    <t>3520</t>
  </si>
  <si>
    <t>Meridien Hotels 2</t>
  </si>
  <si>
    <t>3522</t>
  </si>
  <si>
    <t>Tokyo Hotel 2</t>
  </si>
  <si>
    <t>3523</t>
  </si>
  <si>
    <t>Peninsula Hotels 2</t>
  </si>
  <si>
    <t>3524</t>
  </si>
  <si>
    <t>WelcomGroup Hotels 2</t>
  </si>
  <si>
    <t>3525</t>
  </si>
  <si>
    <t>Dunfey Hotels 2</t>
  </si>
  <si>
    <t>3526</t>
  </si>
  <si>
    <t>Prince Hotels 2</t>
  </si>
  <si>
    <t>3527</t>
  </si>
  <si>
    <t>Downtowner-Passport Hotel 2</t>
  </si>
  <si>
    <t>3528</t>
  </si>
  <si>
    <t>Red Lion Inns 2</t>
  </si>
  <si>
    <t>3529</t>
  </si>
  <si>
    <t>CP (Canadian Pacific) Hotels 2 3530 H Renaissance Hotels 2</t>
  </si>
  <si>
    <t>3533</t>
  </si>
  <si>
    <t>Hotel Ibis 2</t>
  </si>
  <si>
    <t>3534</t>
  </si>
  <si>
    <t>Southern Pacific Hotels 2</t>
  </si>
  <si>
    <t>3535</t>
  </si>
  <si>
    <t>Hilton International 2</t>
  </si>
  <si>
    <t>3536</t>
  </si>
  <si>
    <t>AMFAC Hotels 2</t>
  </si>
  <si>
    <t>3537</t>
  </si>
  <si>
    <t>ANA Hotels 2</t>
  </si>
  <si>
    <t>3538</t>
  </si>
  <si>
    <t>Concorde Hotels 2</t>
  </si>
  <si>
    <t>3539</t>
  </si>
  <si>
    <t>Summerfield Suites Hotels 2</t>
  </si>
  <si>
    <t>3540</t>
  </si>
  <si>
    <t>Iberotel Hotels 2</t>
  </si>
  <si>
    <t>3541</t>
  </si>
  <si>
    <t>Hotel Okura 2</t>
  </si>
  <si>
    <t>3542</t>
  </si>
  <si>
    <t>Royal Hotels 2</t>
  </si>
  <si>
    <t>3543</t>
  </si>
  <si>
    <t>Four Seasons Hotels 2</t>
  </si>
  <si>
    <t>3544</t>
  </si>
  <si>
    <t>Ciga Hotels 2</t>
  </si>
  <si>
    <t>3545</t>
  </si>
  <si>
    <t>Shangri-La International 2</t>
  </si>
  <si>
    <t>3546</t>
  </si>
  <si>
    <t>Sierra Suites Hotels 2</t>
  </si>
  <si>
    <t>3548</t>
  </si>
  <si>
    <t>Hotels Melia 2</t>
  </si>
  <si>
    <t>3549</t>
  </si>
  <si>
    <t>Auberge des Governeurs 2</t>
  </si>
  <si>
    <t>3550</t>
  </si>
  <si>
    <t>Regal 8 Inns 2</t>
  </si>
  <si>
    <t>3551</t>
  </si>
  <si>
    <t>Mirage Hotel and Casino 2 3552 H Coast Hotel 2</t>
  </si>
  <si>
    <t>3553</t>
  </si>
  <si>
    <t>Park Inns International 2</t>
  </si>
  <si>
    <t>3555</t>
  </si>
  <si>
    <t>Treasure Island Hotel and Casino 2 3558 H Jolly Hotels 2</t>
  </si>
  <si>
    <t>3561</t>
  </si>
  <si>
    <t>Golden Nugget 2</t>
  </si>
  <si>
    <t>3562</t>
  </si>
  <si>
    <t>Comfort Inns 2</t>
  </si>
  <si>
    <t>3563</t>
  </si>
  <si>
    <t>Journey’s End Motels 2</t>
  </si>
  <si>
    <t>3564</t>
  </si>
  <si>
    <t>Sam’s Town Hotel and Casino 2 3565 H Relax Inns 2</t>
  </si>
  <si>
    <t>3568</t>
  </si>
  <si>
    <t>Ladbroke Hotels 2</t>
  </si>
  <si>
    <t>3570</t>
  </si>
  <si>
    <t>Forum Hotels 2</t>
  </si>
  <si>
    <t>3572</t>
  </si>
  <si>
    <t>Miyako Hotels 2</t>
  </si>
  <si>
    <t>3573</t>
  </si>
  <si>
    <t>Sandman Hotels 2</t>
  </si>
  <si>
    <t>3574</t>
  </si>
  <si>
    <t>Venture Inns 2</t>
  </si>
  <si>
    <t>3575</t>
  </si>
  <si>
    <t>Vagabond Hotels 2</t>
  </si>
  <si>
    <t>3577</t>
  </si>
  <si>
    <t>Mandarin Oriental Hotel 2</t>
  </si>
  <si>
    <t>3579</t>
  </si>
  <si>
    <t>Hotel Mercure 2</t>
  </si>
  <si>
    <t>3581</t>
  </si>
  <si>
    <t>Delta Hotel 2</t>
  </si>
  <si>
    <t>3582</t>
  </si>
  <si>
    <t>California Hotel and Casino 2 3583 H SAS Hotels 2</t>
  </si>
  <si>
    <t>3584</t>
  </si>
  <si>
    <t>Princess Hotels International 2</t>
  </si>
  <si>
    <t>3585</t>
  </si>
  <si>
    <t>Hungar Hotels 2</t>
  </si>
  <si>
    <t>3586</t>
  </si>
  <si>
    <t>Sokos Hotel 2</t>
  </si>
  <si>
    <t>3587</t>
  </si>
  <si>
    <t>Doral Hotels 2</t>
  </si>
  <si>
    <t>3588</t>
  </si>
  <si>
    <t>Helmsley Hotels 2</t>
  </si>
  <si>
    <t>3590</t>
  </si>
  <si>
    <t>Fairmont Hotels 2</t>
  </si>
  <si>
    <t>3591</t>
  </si>
  <si>
    <t>Sonesta Hotels 2</t>
  </si>
  <si>
    <t>3592</t>
  </si>
  <si>
    <t>Omni Hotels 2</t>
  </si>
  <si>
    <t>3593</t>
  </si>
  <si>
    <t>Cunard Hotels 2</t>
  </si>
  <si>
    <t>3595</t>
  </si>
  <si>
    <t>Hospitality Inns 2</t>
  </si>
  <si>
    <t>3598</t>
  </si>
  <si>
    <t>Regent International Hotels 2</t>
  </si>
  <si>
    <t>3599</t>
  </si>
  <si>
    <t>Pannonia Hotels 2</t>
  </si>
  <si>
    <t>3603</t>
  </si>
  <si>
    <t>Noah’s Hotels (Melbourne) 2</t>
  </si>
  <si>
    <t>3612</t>
  </si>
  <si>
    <t>Movenpick Hotels 2</t>
  </si>
  <si>
    <t>3615</t>
  </si>
  <si>
    <t>Travelodge 2</t>
  </si>
  <si>
    <t>3620</t>
  </si>
  <si>
    <t>Binion’s Horseshoe Club 2</t>
  </si>
  <si>
    <t>3622</t>
  </si>
  <si>
    <t>Merlin Hotel Group 2</t>
  </si>
  <si>
    <t>3623</t>
  </si>
  <si>
    <t>Dorint Hotels 2</t>
  </si>
  <si>
    <t>3624</t>
  </si>
  <si>
    <t>Lady Luck Hotel and Casino 2</t>
  </si>
  <si>
    <t>3625</t>
  </si>
  <si>
    <t>Hotel Universale 2</t>
  </si>
  <si>
    <t>3628</t>
  </si>
  <si>
    <t>Excalibur Hotel and Casino 2 3629 H Dan Hotels</t>
  </si>
  <si>
    <t>3631</t>
  </si>
  <si>
    <t>Sleep Inns 3632 H The Phoenician 3633 H Rank Hotel 2</t>
  </si>
  <si>
    <t>3634</t>
  </si>
  <si>
    <t>Swissotel 2</t>
  </si>
  <si>
    <t>3635</t>
  </si>
  <si>
    <t>Reso Hotel 2</t>
  </si>
  <si>
    <t>3636</t>
  </si>
  <si>
    <t>Sarova Hotels 2</t>
  </si>
  <si>
    <t>3637</t>
  </si>
  <si>
    <t>Ramada Inns 2</t>
  </si>
  <si>
    <t>Ramada Limited 2</t>
  </si>
  <si>
    <t>3638</t>
  </si>
  <si>
    <t>Ho Jo Inn 2</t>
  </si>
  <si>
    <t>Howard Johnson 2</t>
  </si>
  <si>
    <t>3639</t>
  </si>
  <si>
    <t>Mount Charlotte Thistle 2</t>
  </si>
  <si>
    <t>3640</t>
  </si>
  <si>
    <t>Hyatt Hotels 2</t>
  </si>
  <si>
    <t>3641</t>
  </si>
  <si>
    <t>Sofitel Hotels 2</t>
  </si>
  <si>
    <t>3642</t>
  </si>
  <si>
    <t>Novotel Hotels 2</t>
  </si>
  <si>
    <t>3643</t>
  </si>
  <si>
    <t>Steigenberger Hotels 2</t>
  </si>
  <si>
    <t>3644</t>
  </si>
  <si>
    <t>EconoLodges 2</t>
  </si>
  <si>
    <t>3645</t>
  </si>
  <si>
    <t>Queens Moat Houses 2</t>
  </si>
  <si>
    <t>3646</t>
  </si>
  <si>
    <t>Swallow Hotels 2</t>
  </si>
  <si>
    <t>3647</t>
  </si>
  <si>
    <t>Husa Hotels 2</t>
  </si>
  <si>
    <t>3648</t>
  </si>
  <si>
    <t>De Vera Hotels 2</t>
  </si>
  <si>
    <t>3649</t>
  </si>
  <si>
    <t>Radisson Hotels 2</t>
  </si>
  <si>
    <t>3650</t>
  </si>
  <si>
    <t>Red Roof Inns 2</t>
  </si>
  <si>
    <t>3651</t>
  </si>
  <si>
    <t>Imperial London Hotel 2</t>
  </si>
  <si>
    <t>3652</t>
  </si>
  <si>
    <t>Embassy Hotels 2</t>
  </si>
  <si>
    <t>3653</t>
  </si>
  <si>
    <t>Penta Hotels 2</t>
  </si>
  <si>
    <t>3654</t>
  </si>
  <si>
    <t>Loews Hotels 2</t>
  </si>
  <si>
    <t>3655</t>
  </si>
  <si>
    <t>Scandic Hotels 2</t>
  </si>
  <si>
    <t>3656</t>
  </si>
  <si>
    <t>Sara Hotels 2</t>
  </si>
  <si>
    <t>3657</t>
  </si>
  <si>
    <t>Oberoi Hotels 2</t>
  </si>
  <si>
    <t>3658</t>
  </si>
  <si>
    <t>Otani Hotels 2</t>
  </si>
  <si>
    <t>3659</t>
  </si>
  <si>
    <t>Taj Hotels International 2</t>
  </si>
  <si>
    <t>3660</t>
  </si>
  <si>
    <t>Knights Inns 2</t>
  </si>
  <si>
    <t>3661</t>
  </si>
  <si>
    <t>Metropole Hotels 2</t>
  </si>
  <si>
    <t>3662</t>
  </si>
  <si>
    <t>Circus Circus Hotel and Casino 2 3663 H Hoteles El Presidente 2</t>
  </si>
  <si>
    <t>3664</t>
  </si>
  <si>
    <t>Flag Inn 2</t>
  </si>
  <si>
    <t>3665</t>
  </si>
  <si>
    <t>Hampton Inn Hotels 2</t>
  </si>
  <si>
    <t>3666</t>
  </si>
  <si>
    <t>Stakis Hotels 2</t>
  </si>
  <si>
    <t>3667</t>
  </si>
  <si>
    <t>Luxor Hotel and Casino 2 3668 H Maritim Hotels 2</t>
  </si>
  <si>
    <t>3669</t>
  </si>
  <si>
    <t>Eldorado Hotel and Casino 2 3670 H Arcade Hotels 2</t>
  </si>
  <si>
    <t>3671</t>
  </si>
  <si>
    <t>Arctia Hotels 2</t>
  </si>
  <si>
    <t>3672</t>
  </si>
  <si>
    <t>Campanile Hotels 2</t>
  </si>
  <si>
    <t>3673</t>
  </si>
  <si>
    <t>IBUSZ Hotels 2</t>
  </si>
  <si>
    <t>3674</t>
  </si>
  <si>
    <t>Rantasipi Hotels 2</t>
  </si>
  <si>
    <t>3675</t>
  </si>
  <si>
    <t>Interhotel CEDOK 2</t>
  </si>
  <si>
    <t>3676</t>
  </si>
  <si>
    <t>Monte Carlo Hotel and Casino 2 3677 H Climat de France Hotels 2</t>
  </si>
  <si>
    <t>3678</t>
  </si>
  <si>
    <t>Cumulus Hotels 2</t>
  </si>
  <si>
    <t>3679</t>
  </si>
  <si>
    <t>Silver Legacy Hotel and Casino 2 3680 H Hoteis Othan 2</t>
  </si>
  <si>
    <t>3681</t>
  </si>
  <si>
    <t>Adam’s Mark Hotels 2 3682 H Sahara Hotel and Casino 2 3683 H Bradbury Suites 2</t>
  </si>
  <si>
    <t>3684</t>
  </si>
  <si>
    <t>Budget Hosts Inns 2</t>
  </si>
  <si>
    <t>3685</t>
  </si>
  <si>
    <t>Budgetel Inns 2</t>
  </si>
  <si>
    <t>3686</t>
  </si>
  <si>
    <t>Suisse Chalet Susse Chalet 2 3687 H Clarion Hotels 2</t>
  </si>
  <si>
    <t>3688</t>
  </si>
  <si>
    <t>Compri Hotels 2</t>
  </si>
  <si>
    <t>3689</t>
  </si>
  <si>
    <t>Consort Hotels 2</t>
  </si>
  <si>
    <t>3690</t>
  </si>
  <si>
    <t>Courtyard Inns 2</t>
  </si>
  <si>
    <t>3691</t>
  </si>
  <si>
    <t>Dillon Inn 2</t>
  </si>
  <si>
    <t>3692</t>
  </si>
  <si>
    <t>Doubletree Guest Suites 2</t>
  </si>
  <si>
    <t>Doubletree Hotels 2</t>
  </si>
  <si>
    <t>3693</t>
  </si>
  <si>
    <t>Drury Inn 2</t>
  </si>
  <si>
    <t>3694</t>
  </si>
  <si>
    <t>Economy Inns of America 2</t>
  </si>
  <si>
    <t>3695</t>
  </si>
  <si>
    <t>Embassy Suites 2</t>
  </si>
  <si>
    <t>3696</t>
  </si>
  <si>
    <t>Excel Inn 2</t>
  </si>
  <si>
    <t>3697</t>
  </si>
  <si>
    <t>Fairfield Hotels 2</t>
  </si>
  <si>
    <t>3698</t>
  </si>
  <si>
    <t>Harley Hotels 2</t>
  </si>
  <si>
    <t>3699</t>
  </si>
  <si>
    <t>Midway Motor Lodge 2</t>
  </si>
  <si>
    <t>3700</t>
  </si>
  <si>
    <t>Motel 6 2</t>
  </si>
  <si>
    <t>3701</t>
  </si>
  <si>
    <t>La Mansion Del Rio 2 3702 H The Registry Hotel 2</t>
  </si>
  <si>
    <t>3703</t>
  </si>
  <si>
    <t>Residence Inns 2</t>
  </si>
  <si>
    <t>3704</t>
  </si>
  <si>
    <t>Royce Hotels 2</t>
  </si>
  <si>
    <t>3705</t>
  </si>
  <si>
    <t>Sandman Inns 2</t>
  </si>
  <si>
    <t>3706</t>
  </si>
  <si>
    <t>Shilo Inn 2</t>
  </si>
  <si>
    <t>3707</t>
  </si>
  <si>
    <t>Shoney’s Inn 2</t>
  </si>
  <si>
    <t>3708</t>
  </si>
  <si>
    <t>Virgin River Hotel and Casino 2 3709 H Super 8 Motels 2</t>
  </si>
  <si>
    <t>3710</t>
  </si>
  <si>
    <t>The Ritz Carlton 2</t>
  </si>
  <si>
    <t>3711</t>
  </si>
  <si>
    <t>Flag Inns (Australia) 2</t>
  </si>
  <si>
    <t>3712</t>
  </si>
  <si>
    <t>Buffalo Bill’s Hotel and Casino 2 3713 H Quality Pacific Hotel 2</t>
  </si>
  <si>
    <t>3714</t>
  </si>
  <si>
    <t>Four Seasons Hotel (Australia) 2</t>
  </si>
  <si>
    <t>3715</t>
  </si>
  <si>
    <t>Fairfield Inn 2</t>
  </si>
  <si>
    <t>3716</t>
  </si>
  <si>
    <t>Carlton Hotels 2</t>
  </si>
  <si>
    <t>3717</t>
  </si>
  <si>
    <t>City Lodge Hotels 2</t>
  </si>
  <si>
    <t>3718</t>
  </si>
  <si>
    <t>Karos Hotels 2</t>
  </si>
  <si>
    <t>3719</t>
  </si>
  <si>
    <t>Protea Hotels 2</t>
  </si>
  <si>
    <t>3720</t>
  </si>
  <si>
    <t>Southern Sun Hotels 2</t>
  </si>
  <si>
    <t>3721</t>
  </si>
  <si>
    <t>Conrad Hotels 2</t>
  </si>
  <si>
    <t>3722</t>
  </si>
  <si>
    <t>Wyndham Hotel 2</t>
  </si>
  <si>
    <t>3723</t>
  </si>
  <si>
    <t>3726</t>
  </si>
  <si>
    <t>Rio Suites 2</t>
  </si>
  <si>
    <t>3727</t>
  </si>
  <si>
    <t>Broadmoor Hotel 2</t>
  </si>
  <si>
    <t>3728</t>
  </si>
  <si>
    <t>Bally’s Hotel and Casino 2 3729 H John Ascuaga’s Nugget 2</t>
  </si>
  <si>
    <t>3730</t>
  </si>
  <si>
    <t>MGM Grand Hotel 2</t>
  </si>
  <si>
    <t>3731</t>
  </si>
  <si>
    <t>Harrah’s Hotels and Casinos 2</t>
  </si>
  <si>
    <t>3732</t>
  </si>
  <si>
    <t>Opryland Hotel 2</t>
  </si>
  <si>
    <t>3733</t>
  </si>
  <si>
    <t>Boca Raton Resort 2</t>
  </si>
  <si>
    <t>3734</t>
  </si>
  <si>
    <t>Harvey/Bristol Hotels 2</t>
  </si>
  <si>
    <t>3735</t>
  </si>
  <si>
    <t>Masters Economy Inns 2</t>
  </si>
  <si>
    <t>3736</t>
  </si>
  <si>
    <t>Colorado Belle/Edgewater Resort 2</t>
  </si>
  <si>
    <t>3737</t>
  </si>
  <si>
    <t>3740</t>
  </si>
  <si>
    <t>3742</t>
  </si>
  <si>
    <t>Club Med 2</t>
  </si>
  <si>
    <t>3743</t>
  </si>
  <si>
    <t>Biltmore Hotel and Suites 2</t>
  </si>
  <si>
    <t>3744</t>
  </si>
  <si>
    <t>Carefree Resorts 2</t>
  </si>
  <si>
    <t>3745</t>
  </si>
  <si>
    <t>. Regis Hotel (Not valid for MasterCard) 2</t>
  </si>
  <si>
    <t>3746</t>
  </si>
  <si>
    <t>e Eliot Hotel 2</t>
  </si>
  <si>
    <t>3747</t>
  </si>
  <si>
    <t>ClubCorp/ClubResorts 2</t>
  </si>
  <si>
    <t>3748</t>
  </si>
  <si>
    <t>Wellesley Inns 2</t>
  </si>
  <si>
    <t>3749</t>
  </si>
  <si>
    <t>The Beverly Hills Hotel 2 3750 H Crowne Plaza Hotels 2</t>
  </si>
  <si>
    <t>3751</t>
  </si>
  <si>
    <t>Homewood Suites 2</t>
  </si>
  <si>
    <t>3752</t>
  </si>
  <si>
    <t>Peabody Hotels 2</t>
  </si>
  <si>
    <t>3753</t>
  </si>
  <si>
    <t>Greenbriar Resorts 2</t>
  </si>
  <si>
    <t>3754</t>
  </si>
  <si>
    <t>Amelia Island Plantation 2</t>
  </si>
  <si>
    <t>3755</t>
  </si>
  <si>
    <t>The Homestead 2</t>
  </si>
  <si>
    <t>3756</t>
  </si>
  <si>
    <t>South Seas Resorts 2</t>
  </si>
  <si>
    <t>3757</t>
  </si>
  <si>
    <t>Canyon Ranch 2</t>
  </si>
  <si>
    <t>3758</t>
  </si>
  <si>
    <t>3762</t>
  </si>
  <si>
    <t>3766</t>
  </si>
  <si>
    <t>Fremont Hotel and Casino 2</t>
  </si>
  <si>
    <t>3767</t>
  </si>
  <si>
    <t>Main Street Station Hotel and Casino 2 3768 H Silver Star Hotel and Casino 2</t>
  </si>
  <si>
    <t>3769</t>
  </si>
  <si>
    <t>Stratosphere Hotel and Casino 2 3770 SpringHill Suites 2</t>
  </si>
  <si>
    <t>3771</t>
  </si>
  <si>
    <t>esar’s Hotel and Casino 2</t>
  </si>
  <si>
    <t>3772</t>
  </si>
  <si>
    <t>macolin Woodlands 2</t>
  </si>
  <si>
    <t>3773</t>
  </si>
  <si>
    <t>The Venetian Resort Hotel Casino 2</t>
  </si>
  <si>
    <t>3774</t>
  </si>
  <si>
    <t>New York-New York Hotel and Casino 2</t>
  </si>
  <si>
    <t>3775</t>
  </si>
  <si>
    <t>Sand’s Resort 2</t>
  </si>
  <si>
    <t>3776</t>
  </si>
  <si>
    <t>Nevele Grande Resort and Country Club 2 3777 H Mandalay Bay Resort 2</t>
  </si>
  <si>
    <t>3778</t>
  </si>
  <si>
    <t>Four Points Hotels 2</t>
  </si>
  <si>
    <t>3779</t>
  </si>
  <si>
    <t>W Hotels 2</t>
  </si>
  <si>
    <t>3780</t>
  </si>
  <si>
    <t>Disneyland Hotels 2</t>
  </si>
  <si>
    <t>3781</t>
  </si>
  <si>
    <t>The Patricia Grand Resort Hotels 2 3782 H Rosen Hotels and Resorts 2</t>
  </si>
  <si>
    <t>3783</t>
  </si>
  <si>
    <t>Town and Country Resort &amp; Convention Center 2 3784 H First Hospitality Hotels 2</t>
  </si>
  <si>
    <t>3785</t>
  </si>
  <si>
    <t>Outrigger Hotels and Resorts 2</t>
  </si>
  <si>
    <t>3786</t>
  </si>
  <si>
    <t>Ohana Hotels of Hawaii 2</t>
  </si>
  <si>
    <t>7011</t>
  </si>
  <si>
    <t>4011</t>
  </si>
  <si>
    <t>Railroads 1</t>
  </si>
  <si>
    <t>4111</t>
  </si>
  <si>
    <t>4119</t>
  </si>
  <si>
    <t>Ambulance Services 7</t>
  </si>
  <si>
    <t>4121</t>
  </si>
  <si>
    <t>Taxicabs/ Limousines 1</t>
  </si>
  <si>
    <t>4131</t>
  </si>
  <si>
    <t>Bus Lines 1</t>
  </si>
  <si>
    <t>4214</t>
  </si>
  <si>
    <t>4215</t>
  </si>
  <si>
    <t>Courier Services – Air or Ground, Freight Forwarders 5</t>
  </si>
  <si>
    <t>4225</t>
  </si>
  <si>
    <t>4411</t>
  </si>
  <si>
    <t>Cruise Lines 1</t>
  </si>
  <si>
    <t>4457</t>
  </si>
  <si>
    <t>Boat Rentals and Boat Leases 1</t>
  </si>
  <si>
    <t>4468</t>
  </si>
  <si>
    <t>Marinas, Marine Service/Supplies 4</t>
  </si>
  <si>
    <t>4723</t>
  </si>
  <si>
    <t>P</t>
  </si>
  <si>
    <t>4789</t>
  </si>
  <si>
    <t>Transportation Services not elsewhere classified 1</t>
  </si>
  <si>
    <t>4812</t>
  </si>
  <si>
    <t>4814</t>
  </si>
  <si>
    <t>4815</t>
  </si>
  <si>
    <t>4816</t>
  </si>
  <si>
    <t>Computer Network/Information Services 5</t>
  </si>
  <si>
    <t>4821</t>
  </si>
  <si>
    <t>Telegraph Services 5</t>
  </si>
  <si>
    <t>4899</t>
  </si>
  <si>
    <t>2741</t>
  </si>
  <si>
    <t>Miscellaneous Publishing and Printing 7</t>
  </si>
  <si>
    <t>2791</t>
  </si>
  <si>
    <t>Typesetting, Plate Making, and Related Services 7</t>
  </si>
  <si>
    <t>2842</t>
  </si>
  <si>
    <t>Specialty Cleaning, Polishing, and Sanitation Preparations 7</t>
  </si>
  <si>
    <t>5013</t>
  </si>
  <si>
    <t>Motor Vehicle Supplies and New Parts 4 5021 T Office and Commercial Furniture 5</t>
  </si>
  <si>
    <t>5039</t>
  </si>
  <si>
    <t>Construction Materials not elsewhere classified 7</t>
  </si>
  <si>
    <t>5044</t>
  </si>
  <si>
    <t>5047</t>
  </si>
  <si>
    <t>5065</t>
  </si>
  <si>
    <t>5085</t>
  </si>
  <si>
    <t>Industrial Supplies not elsewhere classified 7</t>
  </si>
  <si>
    <t>5094</t>
  </si>
  <si>
    <t>5111</t>
  </si>
  <si>
    <t>5131</t>
  </si>
  <si>
    <t>Piece Goods, Notions, and Other Dry Goods 7</t>
  </si>
  <si>
    <t>5137</t>
  </si>
  <si>
    <t>5169</t>
  </si>
  <si>
    <t>5192</t>
  </si>
  <si>
    <t>Books, Periodicals, and Newspapers 5</t>
  </si>
  <si>
    <t>5193</t>
  </si>
  <si>
    <t>5199</t>
  </si>
  <si>
    <t>7379</t>
  </si>
  <si>
    <t>Computer Maintenance, Repair, and Services not elsewhere classified 5</t>
  </si>
  <si>
    <t>7829</t>
  </si>
  <si>
    <t>Motion Picture and Videotape Production and Distribution 7</t>
  </si>
  <si>
    <t>8734</t>
  </si>
  <si>
    <t>Testing Laboratories (Non-Medical) 7</t>
  </si>
  <si>
    <t>5200</t>
  </si>
  <si>
    <t>Home Supply Warehouse 7</t>
  </si>
  <si>
    <t>5211</t>
  </si>
  <si>
    <t>5261</t>
  </si>
  <si>
    <t>Nurseries, Lawn and Garden Supply Stores 7 5271 R Mobile Home Dealers 7</t>
  </si>
  <si>
    <t>5300</t>
  </si>
  <si>
    <t>Wholesale Clubs 7</t>
  </si>
  <si>
    <t>5309</t>
  </si>
  <si>
    <t>Duty Free Stores 7</t>
  </si>
  <si>
    <t>5310</t>
  </si>
  <si>
    <t>Discount Stores 7</t>
  </si>
  <si>
    <t>5311</t>
  </si>
  <si>
    <t>Department Stores 7</t>
  </si>
  <si>
    <t>5331</t>
  </si>
  <si>
    <t>Variety Stores 7</t>
  </si>
  <si>
    <t>5399</t>
  </si>
  <si>
    <t>5422</t>
  </si>
  <si>
    <t>5462</t>
  </si>
  <si>
    <t>Bakeries 7</t>
  </si>
  <si>
    <t>5499</t>
  </si>
  <si>
    <t>5511</t>
  </si>
  <si>
    <t>5531</t>
  </si>
  <si>
    <t>Auto Store and Home Supply Stores 4 5532 R Automotive Tire Stores 4</t>
  </si>
  <si>
    <t>5533</t>
  </si>
  <si>
    <t>Automotive Parts, Accessories Stores 4</t>
  </si>
  <si>
    <t>5541</t>
  </si>
  <si>
    <t>5551</t>
  </si>
  <si>
    <t>Boat Dealers 4</t>
  </si>
  <si>
    <t>5561</t>
  </si>
  <si>
    <t>5592</t>
  </si>
  <si>
    <t>Motor Home Dealers 4</t>
  </si>
  <si>
    <t>5598</t>
  </si>
  <si>
    <t>Snowmobile Dealers 4</t>
  </si>
  <si>
    <t>5599</t>
  </si>
  <si>
    <t>5611</t>
  </si>
  <si>
    <t>5631</t>
  </si>
  <si>
    <t>5651</t>
  </si>
  <si>
    <t>Family Clothing Stores 7</t>
  </si>
  <si>
    <t>5655</t>
  </si>
  <si>
    <t>Sports Apparel, Riding Apparel Stores 7 5661 R Shoe Stores 7</t>
  </si>
  <si>
    <t>5681</t>
  </si>
  <si>
    <t>Furriers and Fur Shops 7</t>
  </si>
  <si>
    <t>5691</t>
  </si>
  <si>
    <t>Men’s and Women’s Clothing Stores 7</t>
  </si>
  <si>
    <t>5697</t>
  </si>
  <si>
    <t>Tailors, Seamstresses, Mending, Alterations 7 5698 R Wig and Toupee Shops 7</t>
  </si>
  <si>
    <t>5699</t>
  </si>
  <si>
    <t>Miscellaneous Apparel and Accessory Stores 7</t>
  </si>
  <si>
    <t>5712</t>
  </si>
  <si>
    <t>5714</t>
  </si>
  <si>
    <t>5732</t>
  </si>
  <si>
    <t>Electronics Sales 5</t>
  </si>
  <si>
    <t>5733</t>
  </si>
  <si>
    <t>5811</t>
  </si>
  <si>
    <t>F</t>
  </si>
  <si>
    <t>Caterers 3</t>
  </si>
  <si>
    <t>5812</t>
  </si>
  <si>
    <t>Eating Places, Restaurants 3</t>
  </si>
  <si>
    <t>5813</t>
  </si>
  <si>
    <t>5912</t>
  </si>
  <si>
    <t>Drug Stores, Pharmacies 7</t>
  </si>
  <si>
    <t>5921</t>
  </si>
  <si>
    <t>Package Stores, Beer, Wine, Liquor 7</t>
  </si>
  <si>
    <t>5931</t>
  </si>
  <si>
    <t>Used Merchandise Stores, Second Hand Stores 7</t>
  </si>
  <si>
    <t>5932</t>
  </si>
  <si>
    <t>Antique Shops – Sales, Repairs and Restoration Services 7 5933 R Pawn Shops 7</t>
  </si>
  <si>
    <t>5935</t>
  </si>
  <si>
    <t>Wrecking and Salvage Yards 4 5937 R Antique Reproduction Stores 7</t>
  </si>
  <si>
    <t>5940</t>
  </si>
  <si>
    <t>Bicycle Shops – Sales and Service 7 5941 R Sporting Goods Stores 7</t>
  </si>
  <si>
    <t>5942</t>
  </si>
  <si>
    <t>Book Stores 5</t>
  </si>
  <si>
    <t>5943</t>
  </si>
  <si>
    <t>Stationery, Office and School Supply Stores 5</t>
  </si>
  <si>
    <t>5944</t>
  </si>
  <si>
    <t>5946</t>
  </si>
  <si>
    <t>5949</t>
  </si>
  <si>
    <t>5960</t>
  </si>
  <si>
    <t>Direct Marketing – Insurance Services 7</t>
  </si>
  <si>
    <t>5961</t>
  </si>
  <si>
    <t>5963</t>
  </si>
  <si>
    <t>Door to Door Sales 7</t>
  </si>
  <si>
    <t>5964</t>
  </si>
  <si>
    <t>Direct Marketing – Catalog Merchants 5</t>
  </si>
  <si>
    <t>5965</t>
  </si>
  <si>
    <t>5967</t>
  </si>
  <si>
    <t>5969</t>
  </si>
  <si>
    <t>5971</t>
  </si>
  <si>
    <t>Art Dealers and Galleries 7</t>
  </si>
  <si>
    <t>5972</t>
  </si>
  <si>
    <t>5975</t>
  </si>
  <si>
    <t>5978</t>
  </si>
  <si>
    <t>Typewriter Stores – Sales, Service, Rentals 5</t>
  </si>
  <si>
    <t>5983</t>
  </si>
  <si>
    <t>Fuel Dealers – Coal, Fuel Oil, Liquefied Petroleum, Wood 7 5992 R Florists 7</t>
  </si>
  <si>
    <t>5993</t>
  </si>
  <si>
    <t>Cigar Stores and Stands 7</t>
  </si>
  <si>
    <t>5994</t>
  </si>
  <si>
    <t>News Dealers and Newsstands 7</t>
  </si>
  <si>
    <t>5995</t>
  </si>
  <si>
    <t>5999</t>
  </si>
  <si>
    <t>Miscellaneous and Specialty Retail Stores 7</t>
  </si>
  <si>
    <t>4829</t>
  </si>
  <si>
    <t>U</t>
  </si>
  <si>
    <t>Money Transfer - Merchant 5</t>
  </si>
  <si>
    <t>6050</t>
  </si>
  <si>
    <t>Quasi Cash - Member Financial Institution 5 6051 U Quasi Cash - Merchant 5</t>
  </si>
  <si>
    <t>6529</t>
  </si>
  <si>
    <t>6534</t>
  </si>
  <si>
    <t>Money Transfer - Member Financial Institution 5</t>
  </si>
  <si>
    <t>6010</t>
  </si>
  <si>
    <t>6012</t>
  </si>
  <si>
    <t>Member Financial Institutions - Merchandise and Services 7</t>
  </si>
  <si>
    <t>6531</t>
  </si>
  <si>
    <t>Payment Service Provider - Money Transfer for a Purchase 7</t>
  </si>
  <si>
    <t>6532</t>
  </si>
  <si>
    <t>6211</t>
  </si>
  <si>
    <t>Securities – Brokers/Dealers 5</t>
  </si>
  <si>
    <t>6300</t>
  </si>
  <si>
    <t>Insurance Sales and Underwriting, and Premiums 5 6381* R Insurance Premiums 5</t>
  </si>
  <si>
    <t>6399</t>
  </si>
  <si>
    <t>Insurance Services not elsewhere classified 5</t>
  </si>
  <si>
    <t>Lodging – Hotels, Motels, Resorts not elsewhere classified 2</t>
  </si>
  <si>
    <t>7012</t>
  </si>
  <si>
    <t>Timeshares 2</t>
  </si>
  <si>
    <t>7032</t>
  </si>
  <si>
    <t>7210</t>
  </si>
  <si>
    <t>7217</t>
  </si>
  <si>
    <t>7251</t>
  </si>
  <si>
    <t>Shoe Repair Shops, Shoe Shine Parlors and Hat Cleaning Shops 7</t>
  </si>
  <si>
    <t>7261</t>
  </si>
  <si>
    <t>Funeral Services and Crematories 7 7273 R Dating and Escort Services 7</t>
  </si>
  <si>
    <t>7276</t>
  </si>
  <si>
    <t>Tax Preparation Services 5</t>
  </si>
  <si>
    <t>7277</t>
  </si>
  <si>
    <t>Counseling Service – Debt, Marriage, Personal 7</t>
  </si>
  <si>
    <t>7278</t>
  </si>
  <si>
    <t>Buying/Shopping Services, Clubs 7</t>
  </si>
  <si>
    <t>7296</t>
  </si>
  <si>
    <t>Clothing Rental – Costumes, Uniforms, and Formal Wear 7</t>
  </si>
  <si>
    <t>7297</t>
  </si>
  <si>
    <t>Massage Parlors 7</t>
  </si>
  <si>
    <t>7298</t>
  </si>
  <si>
    <t>Health and Beauty Spas 7</t>
  </si>
  <si>
    <t>7299</t>
  </si>
  <si>
    <t>Other Services not elsewhere classified 7</t>
  </si>
  <si>
    <t>7311</t>
  </si>
  <si>
    <t>Advertising Services 5</t>
  </si>
  <si>
    <t>7321</t>
  </si>
  <si>
    <t>Consumer Credit Reporting Agencies 5</t>
  </si>
  <si>
    <t>7332</t>
  </si>
  <si>
    <t>7339</t>
  </si>
  <si>
    <t>7349</t>
  </si>
  <si>
    <t>7372</t>
  </si>
  <si>
    <t>7393</t>
  </si>
  <si>
    <t>7394</t>
  </si>
  <si>
    <t>7399</t>
  </si>
  <si>
    <t>Business Services not elsewhere classified 5 7511 U Truck Stop Transactions</t>
  </si>
  <si>
    <t>7519</t>
  </si>
  <si>
    <t>7531</t>
  </si>
  <si>
    <t>7538</t>
  </si>
  <si>
    <t>Automotive Service Shops 4</t>
  </si>
  <si>
    <t>7542</t>
  </si>
  <si>
    <t>Car Washes 4</t>
  </si>
  <si>
    <t>7549</t>
  </si>
  <si>
    <t>Towing Services 4</t>
  </si>
  <si>
    <t>7622</t>
  </si>
  <si>
    <t>Electronic Repair Shops 4</t>
  </si>
  <si>
    <t>7623</t>
  </si>
  <si>
    <t>7641</t>
  </si>
  <si>
    <t>7699</t>
  </si>
  <si>
    <t>Miscellaneous Repair Shops and Related Services 7</t>
  </si>
  <si>
    <t>7841</t>
  </si>
  <si>
    <t>Video Tape Rental Stores 3</t>
  </si>
  <si>
    <t>7911</t>
  </si>
  <si>
    <t>Dance Halls, Studios, and Schools 3</t>
  </si>
  <si>
    <t>7922</t>
  </si>
  <si>
    <t>Theatrical Producers (Except Motion Pictures), Ticket Agencies 3</t>
  </si>
  <si>
    <t>7929</t>
  </si>
  <si>
    <t>7933</t>
  </si>
  <si>
    <t>Bowling Alleys 3</t>
  </si>
  <si>
    <t>7941</t>
  </si>
  <si>
    <t>7992</t>
  </si>
  <si>
    <t>Golf Courses – Public 3</t>
  </si>
  <si>
    <t>7993</t>
  </si>
  <si>
    <t>Video Amusement Game Supplies 7 7994 R Video Game Arcades/ Establishments 3</t>
  </si>
  <si>
    <t>7995</t>
  </si>
  <si>
    <t>7996</t>
  </si>
  <si>
    <t>Amusement Parks, Circuses, Carnivals, Fortune Tellers 3</t>
  </si>
  <si>
    <t>7997</t>
  </si>
  <si>
    <t>7998</t>
  </si>
  <si>
    <t>8011</t>
  </si>
  <si>
    <t>Doctors not elsewhere classified 7</t>
  </si>
  <si>
    <t>8021</t>
  </si>
  <si>
    <t>Dentists, Orthodontists 7</t>
  </si>
  <si>
    <t>8031</t>
  </si>
  <si>
    <t>Osteopathic Physicians 7</t>
  </si>
  <si>
    <t>8041</t>
  </si>
  <si>
    <t>Chiropractors 7</t>
  </si>
  <si>
    <t>8042</t>
  </si>
  <si>
    <t>Optometrists, Ophthalmologists 7</t>
  </si>
  <si>
    <t>8043</t>
  </si>
  <si>
    <t>Opticians, Optical Goods, and Eyeglasses 7</t>
  </si>
  <si>
    <t>8044</t>
  </si>
  <si>
    <t>O</t>
  </si>
  <si>
    <t>tical Goods and Eyeglasses (Not valid for MasterCard) 7</t>
  </si>
  <si>
    <t>8049</t>
  </si>
  <si>
    <t>Chiropodists, Podiatrists 7</t>
  </si>
  <si>
    <t>8050</t>
  </si>
  <si>
    <t>Nursing and Personal Care Facilities 7</t>
  </si>
  <si>
    <t>8062</t>
  </si>
  <si>
    <t>Hospitals 7</t>
  </si>
  <si>
    <t>8071</t>
  </si>
  <si>
    <t>Medical and Dental Laboratories 7</t>
  </si>
  <si>
    <t>8099</t>
  </si>
  <si>
    <t>Medical Services and Health Practitioners not elsewhere classified 7</t>
  </si>
  <si>
    <t>8111</t>
  </si>
  <si>
    <t>Legal Services, Attorneys 7</t>
  </si>
  <si>
    <t>8211</t>
  </si>
  <si>
    <t>Elementary and Secondary Schools 7</t>
  </si>
  <si>
    <t>8220</t>
  </si>
  <si>
    <t>8244</t>
  </si>
  <si>
    <t>Business and Secretarial Schools 7</t>
  </si>
  <si>
    <t>8249</t>
  </si>
  <si>
    <t>Vocational and Trade Schools 7</t>
  </si>
  <si>
    <t>8299</t>
  </si>
  <si>
    <t>8398</t>
  </si>
  <si>
    <t>8661</t>
  </si>
  <si>
    <t>Religious Organizations 7</t>
  </si>
  <si>
    <t>8675</t>
  </si>
  <si>
    <t>Automobile Associations 4</t>
  </si>
  <si>
    <t>8699</t>
  </si>
  <si>
    <t>8911</t>
  </si>
  <si>
    <t>9211</t>
  </si>
  <si>
    <t>Court Costs, Including Alimony and Child Support 7 9222 R Fines 7</t>
  </si>
  <si>
    <t>9223</t>
  </si>
  <si>
    <t>Bail and Bond Payments 7</t>
  </si>
  <si>
    <t>9311</t>
  </si>
  <si>
    <t>Tax Payments 7</t>
  </si>
  <si>
    <t>9399</t>
  </si>
  <si>
    <t>9405</t>
  </si>
  <si>
    <t>9752</t>
  </si>
  <si>
    <t>UK Petrol Stations, Electronic Hot File 1</t>
  </si>
  <si>
    <t>9950</t>
  </si>
  <si>
    <t>Government Services not elsewhere classified 7 9402 R Postal Services – Government Only 5</t>
  </si>
  <si>
    <t>General Contractors/ Residential and Commercial 7 1711 R Air Conditioning, Heating, and Plumbing Contractors 7 1731 R Electrical Contractors 7</t>
  </si>
  <si>
    <t>Roofing and Siding, Sheet Metal Work Contractors 7 1771 R Concrete Work Contractors 7</t>
  </si>
  <si>
    <t>American Airlines AMERICAN AMERICAN AIR 1 3002 X Pan American PAN AM PAN AM AIR 1</t>
  </si>
  <si>
    <t>Trans World Airlines TWA TWA AIRLINE 1 3005 X British Airways BRITISH BRITISH AWYS 1 3006 X Japan Airlines JAL JAL AIRLINE 1</t>
  </si>
  <si>
    <t>KLM (Royal Dutch Airlines) KLM KLM AIRLINE 1 3011 X Aeroflot AEROFLOT AEROFLOT 1</t>
  </si>
  <si>
    <t>South African Airways SAFRICAN SAA AIRWAYS 1 3018 X Varig (Brazil) VARIG VARIG AIR 1</t>
  </si>
  <si>
    <t>Pakistan International PAKISTAN PAKISTAN AIR 1 3025 X Air New Zealand Limited International AIR NZ AIR NZ 1 3026 X Emirates Airlines EMIRATES EMIRATES 1</t>
  </si>
  <si>
    <t>Aerolineas Argentinas AERO ARG AERO ARGENT 1 3031 X Olympic Airways OLYMPICA OLYMPIC AIR 1</t>
  </si>
  <si>
    <t>Cruzeiro do Sul (Brazil) CRUZERIO CRUZERIO AIR 1 3047 X THY (Turkey) THY THY AIRLINE 1</t>
  </si>
  <si>
    <t>Austrian Airlines AUSTRIAN AUSTRIAN AIR 1 3052 X Lanchile LANCHILE LANCHILE AIR 1</t>
  </si>
  <si>
    <t>East/West Airlines (Australia) E/W AIR E/W AIRLINE 1 3058 X Delta DELTA DELTA AIR 1</t>
  </si>
  <si>
    <t>Southwest Airlines SOUTHWES SOUTHWESTAIR 1 3067 X Vanguard Airlines VANGUARD VANGUARD 1</t>
  </si>
  <si>
    <t>dwest Express Airlines, Inc. (Not valid for MasterCard) MIDWEST EXP 1 3086 Carnival Airlines (Not valid for MasterCard) CARNIVAL AIR 1</t>
  </si>
  <si>
    <t>UNI Airways Corporation UNIAIR UNIAIR 1 3094 X Zambia Airways ZAMBIA A ZAMBIA AIR 1 3095 X Wardair (Canada) WARDAIR 1</t>
  </si>
  <si>
    <t>Taca International TACA INT TACAINTL AIR 1 3129 X Surinam Airways SURINAM SURINAM AIR 1</t>
  </si>
  <si>
    <t>Sunworld International Airways SUNWORLD SUNWORLD AIR 1 3132 X Frontier Airlines FRONTIER AIR FRONTIERAIR 1</t>
  </si>
  <si>
    <t>Sunbelt Airlines SUNBELT SUNBELT AIR 1 3135 X Sudan Airways SUDANAIR SUDAN AIR 1</t>
  </si>
  <si>
    <t>Qatar Airways Company W.L.L. QATAR AIR QATARAIR 1 3137 X Singleton Air SINGLETO SINGLETONAIR 1</t>
  </si>
  <si>
    <t>Simmons Airlines SIMMONS SIMMONS AIR 1 3143 X Scenic Airlines SCENIC A SCENIC AIR 1  3144 X Virgin Atlantic VIR ATL VIRGINATLAIR 1</t>
  </si>
  <si>
    <t>Provincetown-Boston Airways (PBA) AIRLINE 1 3161 X All Nippon Airways ANAAIR ANA AIR 1</t>
  </si>
  <si>
    <t>Canadian Airlines CANADIAN CANADIAN AIR 1 3172 X Nation Air NATIONAI NATIONAIR 1</t>
  </si>
  <si>
    <t>LAV (Linea Aeropostal Venezolana) LAV AIRLINE 1 3186 X LAP Lineas Aeras Paraguayas LAP AIRLINE 1 3187 X LACSA (Costa Rica) LACSA LACSA AIR 1</t>
  </si>
  <si>
    <t>Indian Airlines INDIAN A INDIAN AIR 1 3196 X Hawaiian Air HAWAIIAN HAWAIIAN AIR 1</t>
  </si>
  <si>
    <t>Havasu Airlines HAVASUAI HAVASU AIR 1 3200 X Guyana Airways GUYANA A GUYANA AIR 1 3203 X Golden Pacific Air GOLDPACA GOLDPAC AIR 1 3204 X Freedom Airlines FREEDOM FREEDOM AIR 1</t>
  </si>
  <si>
    <t>China Eastern Airlines CHINEASTAIR CHINEASTAIR 1 3212 X Dominicana de Aviacion DOMINICA DOMINICA AIR 1 3215 X Dan Air Services DANAIRSE DANAIRSERV 1</t>
  </si>
  <si>
    <t>Cumberland Airlines CUMBERLN CUMBERLNDAIR 1 3217 X CSA Ceskoslovenske Aerolinie CSA AIRLINE 1</t>
  </si>
  <si>
    <t>Compania Panamena de Aviacion (COPA) AIRLINE 1 3220 X Compania Faucett COMPANIA COMP FAU AIR 1</t>
  </si>
  <si>
    <t>Transportes Aeros Militares Ecuatorianos TAME AIR TAME AIRLINE 1 3222 X Command Airways COMMAND COMMAND AIR 1</t>
  </si>
  <si>
    <t>SAETA – Sociedad Ecuatorianos de Transportes Aereos SAETAAIR SAETA AIR 1 3231 X SAHSA – Servicio Aero de Honduras SAHSA SAHSA AIR 1</t>
  </si>
  <si>
    <t>BWIA International BWIA BWIA AIRLINE 1 3235 X Brockway Air BROCKWAY BROCKWAY AIR 1</t>
  </si>
  <si>
    <t>Bar Harbor Airlines BARHARBOR BARHARBORAIR 1 3240 X Bahamasair BAHAMASA BAHAMASAIR 1</t>
  </si>
  <si>
    <t>ALM Antilean Airlines ALM ALM AIRLINE 1 3253 X America West AMERWES AMERWESTAIR 1</t>
  </si>
  <si>
    <t>Alaska Airlines Inc. ALASKA A ALASKA AIR 1 3259 X American Trans Air AM TRANS ATA AIR 1 3261 X Air China AIR CHINA AIR CHINA 1</t>
  </si>
  <si>
    <t>Aero Servicio Carabobo (Not valid for Visa) ASC AIRLINE 1 3266 X Air Seychelles AIR SEYC AIR SEYCH 1</t>
  </si>
  <si>
    <t>Aerolineas Nicaraguensis AERONIC AERONICARAG 1 3287 X Aero Coach Aviation AEROCOAC AEROCOACH AV 1 3292 X Cyprus Airways CYPRUSA CYPRUS AIR 1</t>
  </si>
  <si>
    <t>Ethiopian Airlines ETHIOPIA ETHIOPIAN AIR 1 3295 X Kenya Airways KENYAAIR KENYA AIR 1</t>
  </si>
  <si>
    <t>rom Romanian Air Transport TAROMAIR TAROM AIR 1 3298 X Air Mauritius AIRMAURI AIRMAURITIUS 1</t>
  </si>
  <si>
    <t>Wideroe’s Flyveselskap (Not valid for Visa) WIDEROES WIDEROES 1 3300-3350 X Reserved (Not valid for Visa)</t>
  </si>
  <si>
    <t>Econo-Car Rent-A-Car 1 3400 A Auto Host Car Rentals 1 3405 A Enterprise Rent-A-Car 1</t>
  </si>
  <si>
    <t>Rica Hotels (Not valid for Visa) 2 3724 H Inter Nor Hotels (Not valid for Visa) 2 3725 H Sea Pines Resort 2</t>
  </si>
  <si>
    <t>Riviera Hotel and Casino 2 3738 H Tropicana Resort and Casino 2 3739 H Woodside Hotels and Resorts 2</t>
  </si>
  <si>
    <t>TownePlace Suites (Not valid for MasterCard) 2 3741 H Millennium Broadway Hotel 2</t>
  </si>
  <si>
    <t>Kahala Mandarin Oriental Hotel 2 3759 H The Orchid at Mauna Lani 2  3760 H Halekulani Hotel/Waikiki Parc 2 3761 H Primadonna Hotel and Casino 2</t>
  </si>
  <si>
    <t>Whiskey Pete’s Hotel and Casino 2 3763 H Chateau Elan Winery and Resort 2 3764 H Beau Rivage Hotel and Casino 2 3765 H Bellagio 2</t>
  </si>
  <si>
    <t>Lodging – Hotels, Motels, Resorts, Central Reservation Services not elsewhere classified</t>
  </si>
  <si>
    <t>Transportation – Suburban and Local Commuter Passenger, including Ferries 1 4112 X Passenger Railways 1</t>
  </si>
  <si>
    <t>Motor Freight Carriers, Trucking – Local/ Long Distance, Moving and Storage Companies, Local Delivery Services 4</t>
  </si>
  <si>
    <t>Public Warehousing – Farm Products, Refrigerated Goods, Household Goods Storage 7</t>
  </si>
  <si>
    <t>Airlines, Air Carriers not elsewhere classified 1 4582 R Airports, Flying Fields, Airport Terminals 1 4722 X Travel Agencies and Tour Operators 1</t>
  </si>
  <si>
    <t>ckage Tour Operators – for use in Germany only (Not valid for MasterCard) 1 4784 X Bridge and Road Fees, Tolls 1</t>
  </si>
  <si>
    <t>Telecommunication Equipment Including Telephone Sales 5 4813 T Special Telecom Merchants N/A</t>
  </si>
  <si>
    <t>Telecommunication Service Including Local and Long Distance Calls, Credit Card Calls, Facsimile Services 5 4814 R Calls through use of Magnetic Stripe – Reading Telephones 5</t>
  </si>
  <si>
    <t>MasterCard – MasterPhone TM Telephone Service – Monthly Summary Telephone Charges Visa – VisaPhone ® Telephone Service 5</t>
  </si>
  <si>
    <t>Cable and Other Pay Television Services 5 4900 R Utilities – Electric, Gas, Water, Sanitary 5</t>
  </si>
  <si>
    <t>Office, Photographic, Photocopy, and Microfilm Equipment 5 5045 T Computers, Computer Peripheral Equipment, Software 5 5046 T Commercial Equipment not elsewhere classified 5</t>
  </si>
  <si>
    <t>Laboratory/Medical/Dental/Ophthalmic Hospital Equipment and Supplies 7 5051 T Metal Service Centers and Offices 7</t>
  </si>
  <si>
    <t>Electrical Parts and Equipment 7 5072 T Hardware Equipment and Supplies 7 5074 T Plumbing and Heating Equipment 7</t>
  </si>
  <si>
    <t>Precious Stones and Metals, Watches and Jewelry 7 5099 T Durable Goods not elsewhere classified 7</t>
  </si>
  <si>
    <t>Stationery, Office Supplies, Printing and Writing Paper 5 5122 T Drugs, Drug Proprietaries, Druggist’s Sundries 7</t>
  </si>
  <si>
    <t>Men’s, Women’s, and Children’s Uniforms and Commercial Clothing 5 5139 T Commercial Footwear 5</t>
  </si>
  <si>
    <t>Chemicals and Allied Products not elsewhere classified 7 5172 T Petroleum and Petroleum Products 7</t>
  </si>
  <si>
    <t>Florist Supplies, Nursery Stock, and Flowers 7 5198 T Paints, Varnishes, and Supplies 7</t>
  </si>
  <si>
    <t>Non-durable Goods not elsewhere classified 7 7375 T Information Retrieval Services 5</t>
  </si>
  <si>
    <t>Lumber and Building Materials Stores 7 5231 R Glass, Paint and Wallpaper Stores 7 5251 R Hardware Stores 7</t>
  </si>
  <si>
    <t>Miscellaneous General Merchandise Stores 7 5411 R Grocery Stores, Supermarkets 7</t>
  </si>
  <si>
    <t>Freezer and Locker Meat Provisioners 7 5441 R Candy, Nut, Confectionery Stores 7 5451 R Dairy Products Stores 7</t>
  </si>
  <si>
    <t>Miscellaneous Food Stores – Specialty Stores, Markets, Convenience Stores, and Vending Machines 7</t>
  </si>
  <si>
    <t>Automobile and Truck Dealers (New and Used) – Sales, Service, Repairs, Parts, and Leasing 4 5521 R Automobile and Truck Dealers (Used Only) 4</t>
  </si>
  <si>
    <t>Service Stations (with or without Ancillary Services) 4 5542 R Automated Fuel Dispenser 4</t>
  </si>
  <si>
    <t>Recreational and Utility Trailer, Camper Dealers 4 5571 R Motorcycle Shops and Dealers 4</t>
  </si>
  <si>
    <t>Miscellaneous Automotive, Aircraft, and Farm Equipment Dealers – not elsewhere classified 4</t>
  </si>
  <si>
    <t>Men’s and Boys’ Clothing and Furnishings Stores 7 5621 R Women’s Ready to Wear Stores 7</t>
  </si>
  <si>
    <t>Women’s Accessory and Specialty Stores 7 5641 R Children’s and Infants’ Wear Stores 7</t>
  </si>
  <si>
    <t>Equipment, Furniture, and Home Furnishings Stores (except Appliances) 5 5713 R Floor Covering Stores 7</t>
  </si>
  <si>
    <t>Drapery, Upholstery, and Window Coverings Stores 7 5718 R Fireplace, Fireplace Screens, and Accessories Stores 7 5719 R Miscellaneous House Furnishing Specialty Shops 7 5722 R Household Appliance Stores 7</t>
  </si>
  <si>
    <t>Music Stores – Musical Instruments, Pianos, Sheet Music 7 5734 R Computer Software Stores Record Shops (Debit only) 5 5735 R Record Shops 7</t>
  </si>
  <si>
    <t>Drinking Places (Alcoholic Beverages) – Bars, Taverns, Nightclubs, Cocktail Lounges, Discotheques 3 5814 F Fast Food Restaurants 3</t>
  </si>
  <si>
    <t>Jewelry Stores – Watches, Clocks, Jewelry, and Silverware Stores 7 5945 R Hobby, Toy, and Game Stores 7</t>
  </si>
  <si>
    <t>Camera and Photographic Supply Stores 5 5947 R Gift, Card, Novelty, and Souvenir Shops 7 5948 R Luggage and Leather Goods Stores 7</t>
  </si>
  <si>
    <t>Sewing, Needlework, Fabric, and Piece Goods Stores 7 5950 R Glassware and Crystal Stores 7</t>
  </si>
  <si>
    <t>ail Order Houses including Catalog Order Stores, Book/Record Clubs (Not valid for MasterCard) 7 5962 T Direct Marketing – Travel-Related Arrangement Services 7</t>
  </si>
  <si>
    <t>Direct Marketing – Combination Catalog and Retail Merchants 5 5966 T Direct Marketing – Outbound Telemarketing Merchants 5</t>
  </si>
  <si>
    <t>Direct Marketing – Inbound Telemarketing Merchants 5 5968 T Direct Marketing – Continuity/Subscription Merchants 5</t>
  </si>
  <si>
    <t>Direct Marketing – Other Direct Marketers not elsewhere classified 5 5970 R Artist Supply Stores, Craft Shops 7</t>
  </si>
  <si>
    <t>Stamp and Coin Dealers, Philatelic and Numismatic Supplies 7 5973 R Religious Goods Stores 7</t>
  </si>
  <si>
    <t>Hearing Aid - Sales, Service, Supply Stores 7 5976 R Orthopedic Goods - Prosthetic Devices 7 5977 R Cosmetic Stores 7</t>
  </si>
  <si>
    <t>Pet Shops – Pet Food and Supply Stores 7 5996 R Swimming Pools – Sales and Service 7 5997 R Electric Razor Stores – Sales and Service 7 5998 R Tent and Awning Shops 7</t>
  </si>
  <si>
    <t>Remote Stored Value Load - Member Financial Institution 7 6530 U Remote Stored Value Load - Merchant 7</t>
  </si>
  <si>
    <t>Member Financial Institutions - Manual Cash 6 6011 Z Member Financial Institutions - Automated Cash 6</t>
  </si>
  <si>
    <t>Payment Service Provider - Member Financial Institution Payment Transaction 7 6533 P Payment Service Provider - Merchant Payment Transaction 7</t>
  </si>
  <si>
    <t>Sporting and Recreational Camps 3 7033 R Campgrounds and Trailer Parks 2 * This code is no longer active and is not to be used for original presentments.</t>
  </si>
  <si>
    <t>Laundry, Cleaning, and Garment Services 7 7211 R Laundry Services – Family and Commercial 7 7216 R Dry Cleaners 7</t>
  </si>
  <si>
    <t>Carpet and Upholstery Cleaning 7 7221 R Photographic Studios, Portraits 7 7230 R Beauty Shops and Barber Shops 7</t>
  </si>
  <si>
    <t>ueprinting and Photocopying Services (Not valid for MasterCard) 5 7333 Commercial Photography, Art, and Graphics (Not valid for MasterCard) 5 7338 R Quick Copy, Reproduction, and Blueprinting Services 5</t>
  </si>
  <si>
    <t>Stenographic and Secretarial Support Services 5 7342 R Disinfecting and Exterminating Services 5</t>
  </si>
  <si>
    <t>Cleaning and Maintenance, Janitorial Services 5 7361 R Employment Agencies, Temporary Help Services 5</t>
  </si>
  <si>
    <t>Computer Programming, Integrated Systems Design, and Data Processing Services 5 7375 T Information Retrieval Services 5</t>
  </si>
  <si>
    <t>Computer Maintenance, Repair, and Services not elsewhere classified 5 7392 R Management, Consulting, and Public Relations Services 5</t>
  </si>
  <si>
    <t>Detective Agencies, Protective Agencies, and Security Services including Armored Cars, Guard Dogs 7</t>
  </si>
  <si>
    <t>Equipment Rentals and Leasing Services, Tool Rental, Furniture Rental, and Appliance Rental 5 7395 R Photofinishing Laboratories, Photo Developing 5</t>
  </si>
  <si>
    <t>Car Rental Agencies not elsewhere classified 4 7513 A Truck and Utility Trailer Rental 4</t>
  </si>
  <si>
    <t>Motor Home and Recreational Vehicle Rental 4 7523 R Automobile Parking Lots and Garages 1</t>
  </si>
  <si>
    <t>Automotive Body Repair Shops 4 7534 R Tire Retreading and Repair Shops 4 7535 R Automotive Paint Shops 4</t>
  </si>
  <si>
    <t>Air Conditioning and Refrigeration Repair Shops 4 7629 R Electrical and Small Appliance Repair Shops 4 7631 R Watch, Clock, and Jewelry Repair 4</t>
  </si>
  <si>
    <t>Reupholstery and Furniture Repair, Furniture Refinishing 7 7692 R Welding Repair 7</t>
  </si>
  <si>
    <t>Motion Picture and Video Tape Production and Distribution 7 7832 R Motion Picture Theaters 3</t>
  </si>
  <si>
    <t>Bands, Orchestras, and Miscellaneous Entertainers not elsewhere classified 3 7932 R Billiard and Pool Establishments 3</t>
  </si>
  <si>
    <t>Commercial Sports, Professional Sports Clubs, Athletic Fields, Sports Promoters 3 7991 R Tourist Attractions and Exhibits 3</t>
  </si>
  <si>
    <t>Betting – Including Lottery Tickets, Casino Gaming Chips, Off-Track Betting, and Wagers at Race Tracks 3</t>
  </si>
  <si>
    <t>Membership Clubs (Sports, Recreation, Athletic), Country Clubs, Private Golf Courses 3</t>
  </si>
  <si>
    <t>Aquariums, Seaquariums, and Dolphinariums 3 7999 R Recreation Services not elsewhere classified 3</t>
  </si>
  <si>
    <t>Colleges, Universities, Professional Schools, and Junior Colleges 7 8241 R Correspondence Schools 7</t>
  </si>
  <si>
    <t>Schools and Educational Services not elsewhere classified 7 8351 R Child Care Services 7</t>
  </si>
  <si>
    <t>Charitable and Social Service Organizations 7 8641 R Civic, Social, and Fraternal Associations 7 8651 R Political Organizations 7</t>
  </si>
  <si>
    <t>Membership Organizations not elsewhere classified 5 8734 T Testing Laboratories (Non-medical) 7</t>
  </si>
  <si>
    <t>Engineering, Architectural, and Surveying Services 7 8931 R Accounting, Auditing, and Bookkeeping Services 5 8999 R Professional Services not elsewhere classified 5</t>
  </si>
  <si>
    <t>Intra-Government Purchases - Government Only 7 9700 Automated Referral Services (Not valid for MasterCard) 7 9701 Visa Credential Service (Not valid for MasterCard) 7  9702 GCAS Emergency Services (Not valid for MasterCard) 7 9751 R UK Supermarkets, Electronic Hot File 1</t>
  </si>
  <si>
    <t>Intra-Company Purchases (Not valid for MasterCard) 7</t>
  </si>
  <si>
    <t>Purchasing” Pilot (not valid for Visa) 7</t>
  </si>
  <si>
    <t>Pre-Authorized Transaction</t>
  </si>
  <si>
    <t>choose-transactionCode</t>
  </si>
  <si>
    <t>00</t>
  </si>
  <si>
    <t>Purchase</t>
  </si>
  <si>
    <t>Cash Withdrawal</t>
  </si>
  <si>
    <t>100000</t>
  </si>
  <si>
    <t>Fast Cash</t>
  </si>
  <si>
    <t>20</t>
  </si>
  <si>
    <t>Purchase Cancel</t>
  </si>
  <si>
    <t>30</t>
  </si>
  <si>
    <t>Balance Inquiry</t>
  </si>
  <si>
    <t>81</t>
  </si>
  <si>
    <t>PIN Change</t>
  </si>
  <si>
    <t>40_DR</t>
  </si>
  <si>
    <t>31</t>
  </si>
  <si>
    <t xml:space="preserve">Transfer 3rd - Inquiry           </t>
  </si>
  <si>
    <t>41_DR</t>
  </si>
  <si>
    <t>39</t>
  </si>
  <si>
    <t xml:space="preserve">ORFT  - Inquiry </t>
  </si>
  <si>
    <t>49_DR</t>
  </si>
  <si>
    <t>70</t>
  </si>
  <si>
    <t>Mini-statement</t>
  </si>
  <si>
    <t xml:space="preserve">PromptPay - Lookup                           </t>
  </si>
  <si>
    <t>78XX01</t>
  </si>
  <si>
    <t>PromptPay - registration AnyID by  National ID</t>
  </si>
  <si>
    <t>78XX02</t>
  </si>
  <si>
    <t xml:space="preserve">PromptPay - registration AnyID by  Mobile     </t>
  </si>
  <si>
    <t>78XX00</t>
  </si>
  <si>
    <t xml:space="preserve">PromptPay - Update AnyID                      </t>
  </si>
  <si>
    <t>35</t>
  </si>
  <si>
    <t xml:space="preserve">Bill Payment Inquiry                            </t>
  </si>
  <si>
    <t>53</t>
  </si>
  <si>
    <t xml:space="preserve">Bill Payment with A/C Transfer           
</t>
  </si>
  <si>
    <t xml:space="preserve">PromptPay - Transfer 
</t>
  </si>
  <si>
    <t xml:space="preserve">ORFT  - Transfer      </t>
  </si>
  <si>
    <t>Transfer 3rd - Transfer</t>
  </si>
  <si>
    <t xml:space="preserve">Transfer 1st - Transfer </t>
  </si>
  <si>
    <t>0</t>
  </si>
  <si>
    <t>event_session</t>
  </si>
  <si>
    <t>EV_MonetaryTransaction</t>
  </si>
  <si>
    <t>DEBIT</t>
  </si>
  <si>
    <t>ATM_100000</t>
  </si>
  <si>
    <t>003</t>
  </si>
  <si>
    <t>005</t>
  </si>
  <si>
    <t>007</t>
  </si>
  <si>
    <t>008</t>
  </si>
  <si>
    <t>009</t>
  </si>
  <si>
    <t>012</t>
  </si>
  <si>
    <t>013</t>
  </si>
  <si>
    <t>015</t>
  </si>
  <si>
    <t>016</t>
  </si>
  <si>
    <t>018</t>
  </si>
  <si>
    <t>019</t>
  </si>
  <si>
    <t>021</t>
  </si>
  <si>
    <t>023</t>
  </si>
  <si>
    <t>026</t>
  </si>
  <si>
    <t>027</t>
  </si>
  <si>
    <t>028</t>
  </si>
  <si>
    <t>029</t>
  </si>
  <si>
    <t>031</t>
  </si>
  <si>
    <t>032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</si>
  <si>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</si>
  <si>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</si>
  <si>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</si>
  <si>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</si>
  <si>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</si>
  <si>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</si>
  <si>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</si>
  <si>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</si>
  <si>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</si>
  <si>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</si>
  <si>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</si>
  <si>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</si>
  <si>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</si>
  <si>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</si>
  <si>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</si>
  <si>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059</t>
  </si>
  <si>
    <t>externalId</t>
  </si>
  <si>
    <t>ATM_00XXXX</t>
  </si>
  <si>
    <t>ATM_10XXXX</t>
  </si>
  <si>
    <t>ATM_20XXXX</t>
  </si>
  <si>
    <t>ATM_30XXXX</t>
  </si>
  <si>
    <t>ATM_31XXXX</t>
  </si>
  <si>
    <t>ATM_35XXXX</t>
  </si>
  <si>
    <t>ATM_39XXXX</t>
  </si>
  <si>
    <t>ATM_53XXXX</t>
  </si>
  <si>
    <t>ATM_70XXXX</t>
  </si>
  <si>
    <t>ATM_78XX00</t>
  </si>
  <si>
    <t>ATM_78XX01</t>
  </si>
  <si>
    <t>ATM_78XX02</t>
  </si>
  <si>
    <t>ATM_81XXXX</t>
  </si>
  <si>
    <t>ATM_40XXXX_DR</t>
  </si>
  <si>
    <t>ATM_41XXXX_DR</t>
  </si>
  <si>
    <t>ATM_49XXXX_DR</t>
  </si>
  <si>
    <t>ATM_41XXXX_CR</t>
  </si>
  <si>
    <t>41_CR</t>
  </si>
  <si>
    <t>ATM_49XXXX_CR</t>
  </si>
  <si>
    <t>49_CR</t>
  </si>
  <si>
    <t>ATM_40XXXX_CR</t>
  </si>
  <si>
    <t>40_CR</t>
  </si>
  <si>
    <t>BRANCH_WCDTS</t>
  </si>
  <si>
    <t>BRANCH_WDDA</t>
  </si>
  <si>
    <t>BRANCH_WSAV</t>
  </si>
  <si>
    <t>BRANCH_CLSCD</t>
  </si>
  <si>
    <t>BRANCH_CLSD</t>
  </si>
  <si>
    <t>BRANCH_CLSS</t>
  </si>
  <si>
    <t>BRANCH_CLSTRD</t>
  </si>
  <si>
    <t>BRANCH_CLSTRS</t>
  </si>
  <si>
    <t>BRANCH_CKDTR</t>
  </si>
  <si>
    <t>BRANCH_CKSTR</t>
  </si>
  <si>
    <t>BRANCH_TRWD</t>
  </si>
  <si>
    <t>BRANCH_TRWS</t>
  </si>
  <si>
    <t>BRANCH_WCDTS_ER</t>
  </si>
  <si>
    <t>BRANCH_WDDA_ER</t>
  </si>
  <si>
    <t>BRANCH_WSAV_ER</t>
  </si>
  <si>
    <t>BRANCH_CLSCD_ER</t>
  </si>
  <si>
    <t>BRANCH_CLSD_ER</t>
  </si>
  <si>
    <t>BRANCH_CLSS_ER</t>
  </si>
  <si>
    <t>BRANCH_CLSTRD_ER</t>
  </si>
  <si>
    <t>BRANCH_CLSTRS_ER</t>
  </si>
  <si>
    <t>BRANCH_CKDTR_ER</t>
  </si>
  <si>
    <t>BRANCH_CKSTR_ER</t>
  </si>
  <si>
    <t>BRANCH_DCDR_ER</t>
  </si>
  <si>
    <t>BRANCH_DCDT_ER</t>
  </si>
  <si>
    <t>BRANCH_DDDA_ER</t>
  </si>
  <si>
    <t>BRANCH_DSAV_ER</t>
  </si>
  <si>
    <t>BRANCH_TRWD_ER</t>
  </si>
  <si>
    <t>BRANCH_TRWS_ER</t>
  </si>
  <si>
    <t>BRANCH_TRDD_ER</t>
  </si>
  <si>
    <t>BRANCH_TRDS_ER</t>
  </si>
  <si>
    <t>BRANCH_BPTRD_ER</t>
  </si>
  <si>
    <t>BRANCH_BPTRS_ER</t>
  </si>
  <si>
    <t>BRANCH_BPDDA_ER</t>
  </si>
  <si>
    <t>BRANCH_BPSAV_ER</t>
  </si>
  <si>
    <t>BRANCH_DCDR</t>
  </si>
  <si>
    <t>BRANCH_DCDT</t>
  </si>
  <si>
    <t>BRANCH_DDDA</t>
  </si>
  <si>
    <t>BRANCH_DSAV</t>
  </si>
  <si>
    <t>BRANCH_DCDROCK</t>
  </si>
  <si>
    <t>BRANCH_DDDAOCK</t>
  </si>
  <si>
    <t>BRANCH_DSAVOCK</t>
  </si>
  <si>
    <t>BRANCH_TRDD</t>
  </si>
  <si>
    <t>BRANCH_TRDS</t>
  </si>
  <si>
    <t>BRANCH_DCDROCK_ER</t>
  </si>
  <si>
    <t>BRANCH_DDDAOCK_ER</t>
  </si>
  <si>
    <t>BRANCH_DSAVOCK_ER</t>
  </si>
  <si>
    <t>BRANCH_LOGIN</t>
  </si>
  <si>
    <t>BRANCH_CHG_LINE</t>
  </si>
  <si>
    <t>BRANCH_CHG_PB</t>
  </si>
  <si>
    <t>BRANCH_INQUIRY</t>
  </si>
  <si>
    <t>BRANCH_BPDDA</t>
  </si>
  <si>
    <t>BRANCH_BPSAV</t>
  </si>
  <si>
    <t>BRANCH_WGL</t>
  </si>
  <si>
    <t>BRANCH_TRWGL</t>
  </si>
  <si>
    <t>id</t>
  </si>
  <si>
    <t>Customer</t>
  </si>
  <si>
    <t>insert into imp_customer_kyc (id,tenant_id,code,description) values(1,'NA','1','KYC 1');</t>
  </si>
  <si>
    <t>insert into imp_customer_kyc (id,tenant_id,code,description) values(2,'NA','2','KYC 2');</t>
  </si>
  <si>
    <t>insert into imp_customer_kyc (id,tenant_id,code,description) values(3,'NA','3','KYC 3');</t>
  </si>
  <si>
    <t>customer_number</t>
  </si>
  <si>
    <t>imp_kyc_fk</t>
  </si>
  <si>
    <t>unique_key,</t>
  </si>
  <si>
    <t xml:space="preserve">full_name </t>
  </si>
  <si>
    <t>insert into ixf_customer(id,tenant_id,object_type,unique_key,customer_number,full_name,imp_kyc_fk) values (103100001,'NA','pr','C031000001','C031000001','CUSTOMER_BR31_1',(select id from imp_customer_kyc where code = '1'));</t>
  </si>
  <si>
    <t>insert into ixf_customer(id,tenant_id,object_type,unique_key,customer_number,full_name,imp_kyc_fk) values (103100002,'NA','pr','C031000002','C031000002','CUSTOMER_BR31_2',(select id from imp_customer_kyc where code = '2'));</t>
  </si>
  <si>
    <t>insert into ixf_customer(id,tenant_id,object_type,unique_key,customer_number,full_name,imp_kyc_fk) values (103100003,'NA','pr','C031000003','C031000003','CUSTOMER_BR31_3',(select id from imp_customer_kyc where code = '3'));</t>
  </si>
  <si>
    <t>insert into ixf_customer(id,tenant_id,object_type,unique_key,customer_number,full_name,imp_kyc_fk) values (103100004,'NA','pr','C031000004','C031000004','CUSTOMER_BR31_4',(select id from imp_customer_kyc where code = '1'));</t>
  </si>
  <si>
    <t>insert into ixf_customer(id,tenant_id,object_type,unique_key,customer_number,full_name,imp_kyc_fk) values (103100005,'NA','pr','C031000005','C031000005','CUSTOMER_BR31_5',(select id from imp_customer_kyc where code = '2'));</t>
  </si>
  <si>
    <t>insert into ixf_account_product_ref(id,tenant_id,code,description,object_type) values(1,'NA','0','Not Specified Account','cl');</t>
  </si>
  <si>
    <t>insert into ixf_account_product_ref(id,tenant_id,code,description,object_type) values(2,'NA','10','Savings','cl');</t>
  </si>
  <si>
    <t>insert into ixf_account_product_ref(id,tenant_id,code,description,object_type) values(3,'NA','20','Current','cl');</t>
  </si>
  <si>
    <t>insert into ixf_account_product_ref(id,tenant_id,code,description,object_type) values(4,'NA','30','Credit','cl');</t>
  </si>
  <si>
    <t>insert into ixf_account(id,tenant_id,object_type,unique_key,account_number,account_title,account_product_FK,imp_primary_owner_fk) values (103100001,'NA','cl','BR031122222001','BR031122222001','ACCOUNT_BR31_1',(select id from ixf_account_product_ref where code = '10'),(select id from ixf_customer where unique_key='C031000001'));</t>
  </si>
  <si>
    <t>insert into ixf_account(id,tenant_id,object_type,unique_key,account_number,account_title,account_product_FK,imp_primary_owner_fk) values (103100002,'NA','cl','BR031122222002','BR031122222002','ACCOUNT_BR31_2',(select id from ixf_account_product_ref where code = '20'),(select id from ixf_customer where unique_key='C031000002'));</t>
  </si>
  <si>
    <t>insert into ixf_account(id,tenant_id,object_type,unique_key,account_number,account_title,account_product_FK,imp_primary_owner_fk) values (103100003,'NA','cl','BR031122222003','BR031122222003','ACCOUNT_BR31_3',(select id from ixf_account_product_ref where code = '10'),(select id from ixf_customer where unique_key='C031000003'));</t>
  </si>
  <si>
    <t>insert into ixf_account(id,tenant_id,object_type,unique_key,account_number,account_title,account_product_FK,imp_primary_owner_fk) values (103100004,'NA','cl','BR031122222004','BR031122222004','ACCOUNT_BR31_4',(select id from ixf_account_product_ref where code = '20'),(select id from ixf_customer where unique_key='C031000004'));</t>
  </si>
  <si>
    <t>insert into ixf_account(id,tenant_id,object_type,unique_key,account_number,account_title,account_product_FK,imp_primary_owner_fk) values (103100005,'NA','cl','BR031122222005','BR031122222005','ACCOUNT_BR31_5',(select id from ixf_account_product_ref where code = '10'),(select id from ixf_customer where unique_key='C031000005'));</t>
  </si>
  <si>
    <t>insert into ixf_account(id,tenant_id,object_type,unique_key,account_number,account_title,account_product_FK,imp_primary_owner_fk) values (103100006,'NA','cl','BR031122222006','BR031122222006','ACCOUNT_BR31_6',(select id from ixf_account_product_ref where code = '20'),(select id from ixf_customer where unique_key=''));</t>
  </si>
  <si>
    <t>field-branch</t>
  </si>
  <si>
    <t>Branch</t>
  </si>
  <si>
    <t>BRANCH_BPTRD</t>
  </si>
  <si>
    <t>BRANCH_BPTRS</t>
  </si>
  <si>
    <t>BRANCH_TRDGL</t>
  </si>
  <si>
    <t>BRANCH_TRDGL_ER</t>
  </si>
  <si>
    <t>BRANCH_TRWGL_ER</t>
  </si>
  <si>
    <t>BRANCH_DGL</t>
  </si>
  <si>
    <t>BRANCH_DCI</t>
  </si>
  <si>
    <t>BILLPAY/ชำระค่าสินค้า</t>
  </si>
  <si>
    <t>Error Correction BILLPAY/ชำระค่าสินค้า</t>
  </si>
  <si>
    <t>BILLPAY-TR/ชำระค่าสินค้า-หักบัญชี</t>
  </si>
  <si>
    <t>Error Correction BILLPAY-TR/ชำระค่าสินค้า-หักบัญชี</t>
  </si>
  <si>
    <t>RD Deposit /ฝากเงิน</t>
  </si>
  <si>
    <t>Error Correction RD Deposit /ฝากเงิน</t>
  </si>
  <si>
    <t>TD Deposit /ฝากเงิน</t>
  </si>
  <si>
    <t>Error Correction TD Deposit /ฝากเงิน</t>
  </si>
  <si>
    <t>DDA Deposit /ฝากเงิน</t>
  </si>
  <si>
    <t>Error Correction DDA Deposit /ฝากเงิน</t>
  </si>
  <si>
    <t>SAV Deposit /ฝากเงิน</t>
  </si>
  <si>
    <t>Error Correction SAV Deposit /ฝากเงิน</t>
  </si>
  <si>
    <t>Transfer to DDA</t>
  </si>
  <si>
    <t>Error Correction Transfer to DDA</t>
  </si>
  <si>
    <t>Transfer to SAV</t>
  </si>
  <si>
    <t>Error Correction Transfer to SAV</t>
  </si>
  <si>
    <t>Transfer from DDA</t>
  </si>
  <si>
    <t>Error Correction Transfer from DDA</t>
  </si>
  <si>
    <t>Transfer from SAV</t>
  </si>
  <si>
    <t>Error Correction Transfer from SAV</t>
  </si>
  <si>
    <t>TD Withdrawal/ถอนเงิน</t>
  </si>
  <si>
    <t>Error Correction TD Withdrawal/ถอนเงิน</t>
  </si>
  <si>
    <t>DDA Withdrawal/ถอนเงิน</t>
  </si>
  <si>
    <t>Error Correction DDA Withdrawal/ถอนเงิน</t>
  </si>
  <si>
    <t>SAV Withdrawal /ถอนเงิน</t>
  </si>
  <si>
    <t>Error Correction SAV Withdrawal /ถอนเงิน</t>
  </si>
  <si>
    <t>Transfer to GL</t>
  </si>
  <si>
    <t>Error Correction Transfer to GL</t>
  </si>
  <si>
    <t>Transfer from GL</t>
  </si>
  <si>
    <t>Error Correction Transfer from GL</t>
  </si>
  <si>
    <t>GL Cash deposit</t>
  </si>
  <si>
    <t>Cash Deposit /ฝากเงินสด</t>
  </si>
  <si>
    <t>CREDIT</t>
  </si>
  <si>
    <t>NONE</t>
  </si>
  <si>
    <t>Login</t>
  </si>
  <si>
    <t>Change line</t>
  </si>
  <si>
    <t>Change Passbook</t>
  </si>
  <si>
    <t>Account Inquiey</t>
  </si>
  <si>
    <t>imp_income</t>
  </si>
  <si>
    <t>imp_customer_salary_range_fk</t>
  </si>
  <si>
    <t>DBD</t>
  </si>
  <si>
    <t>DDA</t>
  </si>
  <si>
    <t>ESC</t>
  </si>
  <si>
    <t>SAV</t>
  </si>
  <si>
    <t>WASH</t>
  </si>
  <si>
    <t>Certificates of Deposits</t>
  </si>
  <si>
    <t>Debit Balance Deposit</t>
  </si>
  <si>
    <t>Demand Deposit</t>
  </si>
  <si>
    <t>ESCROW</t>
  </si>
  <si>
    <t>Wash</t>
  </si>
  <si>
    <t>SAV:Savings</t>
  </si>
  <si>
    <t>field-user</t>
  </si>
  <si>
    <t>field-pdTimeStamp</t>
  </si>
  <si>
    <t>field-drCr</t>
  </si>
  <si>
    <t>field-tranType</t>
  </si>
  <si>
    <t>field-availableBalance</t>
  </si>
  <si>
    <t>field-currency</t>
  </si>
  <si>
    <t>field-originCurrencyAmount</t>
  </si>
  <si>
    <t>field-destAccount</t>
  </si>
  <si>
    <t>field-ref1</t>
  </si>
  <si>
    <t>field-ref2</t>
  </si>
  <si>
    <t>field-manager</t>
  </si>
  <si>
    <t/>
  </si>
  <si>
    <t>DDA:Demand Deposit</t>
  </si>
  <si>
    <t>Fixed</t>
  </si>
  <si>
    <t>10000</t>
  </si>
  <si>
    <t>BRANCH_WSAV:SAV Withdrawal /ถอนเงิน</t>
  </si>
  <si>
    <t>field-province</t>
  </si>
  <si>
    <t>field-device</t>
  </si>
  <si>
    <t>field-reversalTranID</t>
  </si>
  <si>
    <t>field-number</t>
  </si>
  <si>
    <t>10.11.65.130</t>
  </si>
  <si>
    <t>SAV Wealth</t>
  </si>
  <si>
    <t>Saving Account Wealth</t>
  </si>
  <si>
    <t>SAV Wealth:Saving Account Wealth</t>
  </si>
  <si>
    <t>Teller01</t>
  </si>
  <si>
    <t>Teller02</t>
  </si>
  <si>
    <t>Teller03</t>
  </si>
  <si>
    <t>Teller04</t>
  </si>
  <si>
    <t>Teller05</t>
  </si>
  <si>
    <t>Teller06</t>
  </si>
  <si>
    <t>Teller07</t>
  </si>
  <si>
    <t>Teller08</t>
  </si>
  <si>
    <t>Teller09</t>
  </si>
  <si>
    <t>Teller10</t>
  </si>
  <si>
    <t>Teller11</t>
  </si>
  <si>
    <t>Teller12</t>
  </si>
  <si>
    <t>Teller13</t>
  </si>
  <si>
    <t>Teller14</t>
  </si>
  <si>
    <t>Teller15</t>
  </si>
  <si>
    <t>Teller16</t>
  </si>
  <si>
    <t>Teller17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</si>
  <si>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</si>
  <si>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</si>
  <si>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</si>
  <si>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</si>
  <si>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</si>
  <si>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</si>
  <si>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</si>
  <si>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</si>
  <si>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</si>
  <si>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</si>
  <si>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</si>
  <si>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</si>
  <si>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</si>
  <si>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</si>
  <si>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16</t>
  </si>
  <si>
    <t>17</t>
  </si>
  <si>
    <t>10.11.65.</t>
  </si>
  <si>
    <t>K0006</t>
  </si>
  <si>
    <t>060:พิษณุโลก:พิษณุโลก</t>
  </si>
  <si>
    <t>TD:Fixed</t>
  </si>
  <si>
    <t>BRANCH_DSAV:SAV Deposit /ฝากเงิน</t>
  </si>
  <si>
    <t>Chq.Issurance-TR/ซื้อเช็คธ.หักบัญชี</t>
  </si>
  <si>
    <t>SAV Closeout/ปิดบัญชี</t>
  </si>
  <si>
    <t>DDA Closeout/ปิดบัญชี</t>
  </si>
  <si>
    <t>50000</t>
  </si>
  <si>
    <t>C018000888</t>
  </si>
  <si>
    <t>C018000999</t>
  </si>
  <si>
    <t>CUSTOMER_BR18_1</t>
  </si>
  <si>
    <t>CUSTOMER_BR18_2</t>
  </si>
  <si>
    <t>CUSTOMER_BR18_3</t>
  </si>
  <si>
    <t>CUSTOMER_BR18_4</t>
  </si>
  <si>
    <t>CUSTOMER_BR18_5</t>
  </si>
  <si>
    <t>CUSTOMER_BR18_6</t>
  </si>
  <si>
    <t>CUSTOMER_BR18_7</t>
  </si>
  <si>
    <t>CUSTOMER_BR18_8</t>
  </si>
  <si>
    <t>CUSTOMER_BR18_9</t>
  </si>
  <si>
    <t>CUSTOMER_BR18_10</t>
  </si>
  <si>
    <t>CUSTOMER_BR18_11</t>
  </si>
  <si>
    <t>CUSTOMER_BR18_12</t>
  </si>
  <si>
    <t>CUSTOMER_BR18_13</t>
  </si>
  <si>
    <t>CUSTOMER_BR18_14</t>
  </si>
  <si>
    <t>CUSTOMER_BR18_15</t>
  </si>
  <si>
    <t>CUSTOMER_BR18_16</t>
  </si>
  <si>
    <t>1801000001</t>
  </si>
  <si>
    <t>C000001000</t>
  </si>
  <si>
    <t>C000001001</t>
  </si>
  <si>
    <t>C000001002</t>
  </si>
  <si>
    <t>C000001003</t>
  </si>
  <si>
    <t>C000001004</t>
  </si>
  <si>
    <t>C000001005</t>
  </si>
  <si>
    <t>C000001006</t>
  </si>
  <si>
    <t>C000001007</t>
  </si>
  <si>
    <t>C000001008</t>
  </si>
  <si>
    <t>C000001009</t>
  </si>
  <si>
    <t>C000001010</t>
  </si>
  <si>
    <t>C000001011</t>
  </si>
  <si>
    <t>C000001012</t>
  </si>
  <si>
    <t>C000001013</t>
  </si>
  <si>
    <t>C000001014</t>
  </si>
  <si>
    <t>C000001015</t>
  </si>
  <si>
    <t>C000001016</t>
  </si>
  <si>
    <t>C000001017</t>
  </si>
  <si>
    <t>C000001018</t>
  </si>
  <si>
    <t>C000001019</t>
  </si>
  <si>
    <t>C000001020</t>
  </si>
  <si>
    <t>C000002001</t>
  </si>
  <si>
    <t>C000002002</t>
  </si>
  <si>
    <t>C000002003</t>
  </si>
  <si>
    <t>C000002004</t>
  </si>
  <si>
    <t>C000002005</t>
  </si>
  <si>
    <t>C000002006</t>
  </si>
  <si>
    <t>C000002007</t>
  </si>
  <si>
    <t>C000002008</t>
  </si>
  <si>
    <t>C000002009</t>
  </si>
  <si>
    <t>C000002010</t>
  </si>
  <si>
    <t>C000002011</t>
  </si>
  <si>
    <t>C000002012</t>
  </si>
  <si>
    <t>C000002013</t>
  </si>
  <si>
    <t>C000002014</t>
  </si>
  <si>
    <t>C000005001</t>
  </si>
  <si>
    <t>C000005002</t>
  </si>
  <si>
    <t>C000005003</t>
  </si>
  <si>
    <t>C000005004</t>
  </si>
  <si>
    <t>C000005005</t>
  </si>
  <si>
    <t>C000005006</t>
  </si>
  <si>
    <t>C000005007</t>
  </si>
  <si>
    <t>C000005008</t>
  </si>
  <si>
    <t>C000005009</t>
  </si>
  <si>
    <t>C000005010</t>
  </si>
  <si>
    <t>C000005011</t>
  </si>
  <si>
    <t>C000005012</t>
  </si>
  <si>
    <t>C000005013</t>
  </si>
  <si>
    <t>C000005014</t>
  </si>
  <si>
    <t>C000005015</t>
  </si>
  <si>
    <t>C000005016</t>
  </si>
  <si>
    <t>C000005017</t>
  </si>
  <si>
    <t>C000005018</t>
  </si>
  <si>
    <t>C000005019</t>
  </si>
  <si>
    <t>C000005020</t>
  </si>
  <si>
    <t>C000005021</t>
  </si>
  <si>
    <t>C000005022</t>
  </si>
  <si>
    <t>C000005023</t>
  </si>
  <si>
    <t>C000005024</t>
  </si>
  <si>
    <t>C000005025</t>
  </si>
  <si>
    <t>C000005026</t>
  </si>
  <si>
    <t>C000005027</t>
  </si>
  <si>
    <t>C000005028</t>
  </si>
  <si>
    <t>C000005029</t>
  </si>
  <si>
    <t>C000005030</t>
  </si>
  <si>
    <t>C000005031</t>
  </si>
  <si>
    <t>C000005032</t>
  </si>
  <si>
    <t>C000005033</t>
  </si>
  <si>
    <t>C000005034</t>
  </si>
  <si>
    <t>C000005035</t>
  </si>
  <si>
    <t>C000005036</t>
  </si>
  <si>
    <t>C000005037</t>
  </si>
  <si>
    <t>C000005131</t>
  </si>
  <si>
    <t>C000005132</t>
  </si>
  <si>
    <t>CUSTOMER_BR18_17</t>
  </si>
  <si>
    <t>CUSTOMER_BR18_18</t>
  </si>
  <si>
    <t>CUSTOMER_BR18_19</t>
  </si>
  <si>
    <t>CUSTOMER_BR18_20</t>
  </si>
  <si>
    <t>CUSTOMER_BR18_21</t>
  </si>
  <si>
    <t>CUSTOMER_BR18_22</t>
  </si>
  <si>
    <t>CUSTOMER_BR18_23</t>
  </si>
  <si>
    <t>CUSTOMER_BR18_24</t>
  </si>
  <si>
    <t>CUSTOMER_BR18_25</t>
  </si>
  <si>
    <t>CUSTOMER_BR18_26</t>
  </si>
  <si>
    <t>CUSTOMER_BR18_27</t>
  </si>
  <si>
    <t>CUSTOMER_BR18_28</t>
  </si>
  <si>
    <t>CUSTOMER_BR18_29</t>
  </si>
  <si>
    <t>CUSTOMER_BR18_30</t>
  </si>
  <si>
    <t>CUSTOMER_BR18_31</t>
  </si>
  <si>
    <t>CUSTOMER_BR18_32</t>
  </si>
  <si>
    <t>CUSTOMER_BR18_33</t>
  </si>
  <si>
    <t>CUSTOMER_BR18_34</t>
  </si>
  <si>
    <t>CUSTOMER_BR18_35</t>
  </si>
  <si>
    <t>CUSTOMER_BR18_36</t>
  </si>
  <si>
    <t>CUSTOMER_BR18_37</t>
  </si>
  <si>
    <t>CUSTOMER_BR18_38</t>
  </si>
  <si>
    <t>CUSTOMER_BR18_39</t>
  </si>
  <si>
    <t>CUSTOMER_BR18_40</t>
  </si>
  <si>
    <t>CUSTOMER_BR18_41</t>
  </si>
  <si>
    <t>CUSTOMER_BR18_42</t>
  </si>
  <si>
    <t>CUSTOMER_BR18_43</t>
  </si>
  <si>
    <t>CUSTOMER_BR18_44</t>
  </si>
  <si>
    <t>CUSTOMER_BR18_45</t>
  </si>
  <si>
    <t>CUSTOMER_BR18_46</t>
  </si>
  <si>
    <t>CUSTOMER_BR18_47</t>
  </si>
  <si>
    <t>CUSTOMER_BR18_48</t>
  </si>
  <si>
    <t>CUSTOMER_BR18_49</t>
  </si>
  <si>
    <t>CUSTOMER_BR18_50</t>
  </si>
  <si>
    <t>CUSTOMER_BR18_51</t>
  </si>
  <si>
    <t>CUSTOMER_BR18_52</t>
  </si>
  <si>
    <t>CUSTOMER_BR18_53</t>
  </si>
  <si>
    <t>CUSTOMER_BR18_54</t>
  </si>
  <si>
    <t>CUSTOMER_BR18_55</t>
  </si>
  <si>
    <t>CUSTOMER_BR18_56</t>
  </si>
  <si>
    <t>CUSTOMER_BR18_57</t>
  </si>
  <si>
    <t>CUSTOMER_BR18_58</t>
  </si>
  <si>
    <t>CUSTOMER_BR18_59</t>
  </si>
  <si>
    <t>CUSTOMER_BR18_60</t>
  </si>
  <si>
    <t>CUSTOMER_BR18_61</t>
  </si>
  <si>
    <t>CUSTOMER_BR18_62</t>
  </si>
  <si>
    <t>CUSTOMER_BR18_63</t>
  </si>
  <si>
    <t>CUSTOMER_BR18_64</t>
  </si>
  <si>
    <t>CUSTOMER_BR18_65</t>
  </si>
  <si>
    <t>CUSTOMER_BR18_66</t>
  </si>
  <si>
    <t>CUSTOMER_BR18_67</t>
  </si>
  <si>
    <t>CUSTOMER_BR18_68</t>
  </si>
  <si>
    <t>CUSTOMER_BR18_69</t>
  </si>
  <si>
    <t>CUSTOMER_BR18_70</t>
  </si>
  <si>
    <t>CUSTOMER_BR18_71</t>
  </si>
  <si>
    <t>CUSTOMER_BR18_72</t>
  </si>
  <si>
    <t>CUSTOMER_BR18_73</t>
  </si>
  <si>
    <t>CUSTOMER_BR18_74</t>
  </si>
  <si>
    <t>CUSTOMER_BR18_75</t>
  </si>
  <si>
    <t>CUSTOMER_BR18_76</t>
  </si>
  <si>
    <t>1801000003</t>
  </si>
  <si>
    <t>1801000004</t>
  </si>
  <si>
    <t>BRANCH_DSAV_ER:Error Correction SAV Deposit /ฝากเงิน</t>
  </si>
  <si>
    <t>1802000001</t>
  </si>
  <si>
    <t>1802000003</t>
  </si>
  <si>
    <t>BRANCH_WSAV_ER:Error Correction SAV Withdrawal /ถอนเงิน</t>
  </si>
  <si>
    <t>15000</t>
  </si>
  <si>
    <t>20000</t>
  </si>
  <si>
    <t>BRANCH_WDDA:DDA Withdrawal/ถอนเงิน</t>
  </si>
  <si>
    <t>400000</t>
  </si>
  <si>
    <t>1000000</t>
  </si>
  <si>
    <t>BRANCH_DCDT:TD Deposit /ฝากเงิน</t>
  </si>
  <si>
    <t>BRANCH_DCDT_ER:Error Correction TD Deposit /ฝากเงิน</t>
  </si>
  <si>
    <t>BRANCH_WCDTS:TD Withdrawal/ถอนเงิน</t>
  </si>
  <si>
    <t>BRANCH_DDDA:DDA Deposit /ฝากเงิน</t>
  </si>
  <si>
    <t>10.11.50.102</t>
  </si>
  <si>
    <t>BRANCH_BPTRD:BILLPAY-TR/ชำระค่าสินค้า-หักบัญชี</t>
  </si>
  <si>
    <t>BRANCH_BPTRD_ER:Error Correction BILLPAY-TR/ชำระค่าสินค้า-หักบัญชี</t>
  </si>
  <si>
    <t>00012120051594</t>
  </si>
  <si>
    <t>00011120051451</t>
  </si>
  <si>
    <t>01321220056543</t>
  </si>
  <si>
    <t>01321120079744</t>
  </si>
  <si>
    <t>00011160050065</t>
  </si>
  <si>
    <t>01612120070573</t>
  </si>
  <si>
    <t>00012120070653</t>
  </si>
  <si>
    <t>01082320051705</t>
  </si>
  <si>
    <t>01082160050073</t>
  </si>
  <si>
    <t xml:space="preserve">SAV </t>
  </si>
  <si>
    <t>01072160050046</t>
  </si>
  <si>
    <t>01072360050051</t>
  </si>
  <si>
    <t>01071260050036</t>
  </si>
  <si>
    <t>00011120073222</t>
  </si>
  <si>
    <t xml:space="preserve">
355138</t>
  </si>
  <si>
    <t>00011120051488</t>
  </si>
  <si>
    <t xml:space="preserve">
630</t>
  </si>
  <si>
    <t>01361120056330</t>
  </si>
  <si>
    <t>01661600028694</t>
  </si>
  <si>
    <t>01152160050126</t>
  </si>
  <si>
    <t>00012140050048</t>
  </si>
  <si>
    <t>00011140050076</t>
  </si>
  <si>
    <t xml:space="preserve">
151551</t>
  </si>
  <si>
    <t>00012370050032</t>
  </si>
  <si>
    <t xml:space="preserve">
108681</t>
  </si>
  <si>
    <t>01492170050536</t>
  </si>
  <si>
    <t xml:space="preserve">
166302</t>
  </si>
  <si>
    <t>01492170050545</t>
  </si>
  <si>
    <t>00012120051905</t>
  </si>
  <si>
    <t xml:space="preserve">
169847</t>
  </si>
  <si>
    <r>
      <t xml:space="preserve">
</t>
    </r>
    <r>
      <rPr>
        <sz val="10"/>
        <color theme="1"/>
        <rFont val="Tahoma"/>
        <family val="2"/>
      </rPr>
      <t>01172120067792</t>
    </r>
  </si>
  <si>
    <t>00012360050202</t>
  </si>
  <si>
    <t xml:space="preserve">
440900</t>
  </si>
  <si>
    <t>01232360050257</t>
  </si>
  <si>
    <t>01321160050243</t>
  </si>
  <si>
    <t xml:space="preserve">
440849</t>
  </si>
  <si>
    <t>01321260050170</t>
  </si>
  <si>
    <t>01322160050251</t>
  </si>
  <si>
    <t>01491270050160</t>
  </si>
  <si>
    <t>01082160050082</t>
  </si>
  <si>
    <t>01232120061127</t>
  </si>
  <si>
    <t>01232120070153</t>
  </si>
  <si>
    <t>01212160050260</t>
  </si>
  <si>
    <t>440852</t>
  </si>
  <si>
    <t>01611120079780</t>
  </si>
  <si>
    <t>01611170050180</t>
  </si>
  <si>
    <t>01212170050643</t>
  </si>
  <si>
    <t xml:space="preserve">
440844</t>
  </si>
  <si>
    <t>01211170050199</t>
  </si>
  <si>
    <t>01402120070564</t>
  </si>
  <si>
    <t xml:space="preserve">
440841</t>
  </si>
  <si>
    <t>01213220056372</t>
  </si>
  <si>
    <t>01211120079753</t>
  </si>
  <si>
    <t>01423220056603</t>
  </si>
  <si>
    <t>441021</t>
  </si>
  <si>
    <t>00013260050310</t>
  </si>
  <si>
    <t xml:space="preserve">
441033</t>
  </si>
  <si>
    <t>01423220056612</t>
  </si>
  <si>
    <t>441023</t>
  </si>
  <si>
    <t>00013220056621</t>
  </si>
  <si>
    <t>441024</t>
  </si>
  <si>
    <t>00013220056630</t>
  </si>
  <si>
    <t>441025</t>
  </si>
  <si>
    <t>00012110574315</t>
  </si>
  <si>
    <t xml:space="preserve">
165563</t>
  </si>
  <si>
    <t>00012110575252</t>
  </si>
  <si>
    <t>01222110850472</t>
  </si>
  <si>
    <t>00012110553856</t>
  </si>
  <si>
    <t>00011110052086</t>
  </si>
  <si>
    <t xml:space="preserve">DDA </t>
  </si>
  <si>
    <t>01202860021234</t>
  </si>
  <si>
    <t>01622860038717</t>
  </si>
  <si>
    <t>01621110079610</t>
  </si>
  <si>
    <t>01252860031787</t>
  </si>
  <si>
    <t>00012310503709</t>
  </si>
  <si>
    <t>01252860032142</t>
  </si>
  <si>
    <t>00012111259397</t>
  </si>
  <si>
    <t>00011110110058</t>
  </si>
  <si>
    <t>00011110110067</t>
  </si>
  <si>
    <t>01623280000032</t>
  </si>
  <si>
    <t>01212111260232</t>
  </si>
  <si>
    <t>01212111260303</t>
  </si>
  <si>
    <t>01182210526580</t>
  </si>
  <si>
    <t>01452111187938</t>
  </si>
  <si>
    <t>00011110109837</t>
  </si>
  <si>
    <t>01422111261508</t>
  </si>
  <si>
    <t>00012860000999</t>
  </si>
  <si>
    <t>01382311397609</t>
  </si>
  <si>
    <t>01322111259833</t>
  </si>
  <si>
    <t>00012111259619</t>
  </si>
  <si>
    <t>00011600028489</t>
  </si>
  <si>
    <t>00013210244026</t>
  </si>
  <si>
    <t>441026</t>
  </si>
  <si>
    <t>00013210244035</t>
  </si>
  <si>
    <t>441027</t>
  </si>
  <si>
    <t>00013210244053</t>
  </si>
  <si>
    <t>231874</t>
  </si>
  <si>
    <t>01393210240717</t>
  </si>
  <si>
    <t>01493210238935</t>
  </si>
  <si>
    <t>229457</t>
  </si>
  <si>
    <t>01402111259762</t>
  </si>
  <si>
    <t>01552111236821</t>
  </si>
  <si>
    <t>01623210241645</t>
  </si>
  <si>
    <t>437191</t>
  </si>
  <si>
    <t>00013210244062</t>
  </si>
  <si>
    <t>0146207293</t>
  </si>
  <si>
    <t>TBANK</t>
  </si>
  <si>
    <t>0143203656</t>
  </si>
  <si>
    <t>020000161529</t>
  </si>
  <si>
    <t>GSB</t>
  </si>
  <si>
    <t>000000040451</t>
  </si>
  <si>
    <t>020000161537</t>
  </si>
  <si>
    <t>000000040469</t>
  </si>
  <si>
    <t>230000000101</t>
  </si>
  <si>
    <t>GLAccount</t>
  </si>
  <si>
    <t>282300000101</t>
  </si>
  <si>
    <t>110030000104</t>
  </si>
  <si>
    <t>PHATTARAW</t>
  </si>
  <si>
    <t>MANEERATA</t>
  </si>
  <si>
    <t>ARUNNEE</t>
  </si>
  <si>
    <t>CHONNIPA</t>
  </si>
  <si>
    <t>LAPATSADA</t>
  </si>
  <si>
    <t>1400514061</t>
  </si>
  <si>
    <t>851205487</t>
  </si>
  <si>
    <t>9700430912</t>
  </si>
  <si>
    <t>00012120051594:161419:SAV:Savings</t>
  </si>
  <si>
    <t>00011160050065:174714:DDA:Demand Deposit</t>
  </si>
  <si>
    <t>00012110574315:
165563:SAV:Savings</t>
  </si>
  <si>
    <t>01082320051705:189499:SAV:Savings</t>
  </si>
  <si>
    <t>01082160050073:161451:SAV:Savings</t>
  </si>
  <si>
    <t>01493210238935:229457:TD:Fixed</t>
  </si>
  <si>
    <t>01492170050536:
166302:DDA:Demand Deposit</t>
  </si>
  <si>
    <t>BRANCH_DDDA_ER:Error Correction DDA Deposit /ฝากเงิน</t>
  </si>
  <si>
    <t>BRANCH_WDDA_ER:Error Correction DDA Withdrawal/ถอนเงิน</t>
  </si>
  <si>
    <t>2120051594</t>
  </si>
  <si>
    <t>1160050065</t>
  </si>
  <si>
    <t>2210574315</t>
  </si>
  <si>
    <t>2320051705</t>
  </si>
  <si>
    <t>2160050073</t>
  </si>
  <si>
    <t>3210238935</t>
  </si>
  <si>
    <t>2170050536</t>
  </si>
  <si>
    <t>101</t>
  </si>
  <si>
    <t>10200</t>
  </si>
  <si>
    <t>4000</t>
  </si>
  <si>
    <t>BRANCH_BPSAV:BILLPAY/ชำระค่าสินค้า</t>
  </si>
  <si>
    <t>1110052086</t>
  </si>
  <si>
    <t>1910005425</t>
  </si>
  <si>
    <t>BRANCH_BPSAV_ER:Error Correction BILLPAY/ชำระค่าสินค้า</t>
  </si>
  <si>
    <t>2110928504</t>
  </si>
  <si>
    <t>1910005489</t>
  </si>
  <si>
    <t>1910005443</t>
  </si>
  <si>
    <t>2111236821</t>
  </si>
  <si>
    <t>2015-08-10 09:00:00</t>
  </si>
  <si>
    <t>2015-08-10 09:30:00</t>
  </si>
  <si>
    <t>2015-08-10 10:00:00</t>
  </si>
  <si>
    <t>2015-08-10 14:00:00</t>
  </si>
  <si>
    <t>2015-08-10 09:00:01</t>
  </si>
  <si>
    <t>2015-08-10 10:10:00</t>
  </si>
  <si>
    <t>2015-08-10 10:30:00</t>
  </si>
  <si>
    <t>2015-08-10 09:01:00</t>
  </si>
  <si>
    <t>2015-08-10 10:01:00</t>
  </si>
  <si>
    <t>2015-08-10 14:01:00</t>
  </si>
  <si>
    <t>2015-08-10 10:00:01</t>
  </si>
  <si>
    <t>2015-08-11 09:00:00</t>
  </si>
  <si>
    <t>2015-08-11 09:30:00</t>
  </si>
  <si>
    <t>2015-08-11 10:00:00</t>
  </si>
  <si>
    <t>2015-08-11 14:00:00</t>
  </si>
  <si>
    <t>2015-08-11 09:50:00</t>
  </si>
  <si>
    <t>2015-08-11 10:30:00</t>
  </si>
  <si>
    <t>2015-08-11 10:50:00</t>
  </si>
  <si>
    <t>2015-08-11 09:00:01</t>
  </si>
  <si>
    <t>2015-08-11 09:30:01</t>
  </si>
  <si>
    <t>2015-08-11 10:00:01</t>
  </si>
  <si>
    <t>2015-08-11 10:02:00</t>
  </si>
  <si>
    <t>2015-08-11 10:02:01</t>
  </si>
  <si>
    <t>10/08/15 09:00:00</t>
  </si>
  <si>
    <t>10/08/15 09:30:00</t>
  </si>
  <si>
    <t>10/08/15 10:00:00</t>
  </si>
  <si>
    <t>10/08/15 14:00:00</t>
  </si>
  <si>
    <t>10/08/15 09:00:01</t>
  </si>
  <si>
    <t>10/08/15 10:10:00</t>
  </si>
  <si>
    <t>10/08/15 10:30:00</t>
  </si>
  <si>
    <t>10/08/15 09:01:00</t>
  </si>
  <si>
    <t>10/08/15 10:01:00</t>
  </si>
  <si>
    <t>10/08/15 14:01:00</t>
  </si>
  <si>
    <t>10/08/15 10:00:01</t>
  </si>
  <si>
    <t>11/08/15 09:00:00</t>
  </si>
  <si>
    <t>11/08/15 09:30:00</t>
  </si>
  <si>
    <t>11/08/15 10:00:00</t>
  </si>
  <si>
    <t>11/08/15 14:00:00</t>
  </si>
  <si>
    <t>11/08/15 09:50:00</t>
  </si>
  <si>
    <t>11/08/15 10:30:00</t>
  </si>
  <si>
    <t>11/08/15 10:50:00</t>
  </si>
  <si>
    <t>11/08/15 09:00:01</t>
  </si>
  <si>
    <t>11/08/15 09:30:01</t>
  </si>
  <si>
    <t>11/08/15 10:00:01</t>
  </si>
  <si>
    <t>11/08/15 10:02:00</t>
  </si>
  <si>
    <t>11/08/15 10:02:01</t>
  </si>
  <si>
    <t>2015-08-10 14:00:02</t>
  </si>
  <si>
    <t>10/08/15 14:00:02</t>
  </si>
  <si>
    <t>SIT-ORM-BRH003-001</t>
  </si>
  <si>
    <t>SIT-ORM-BRH003-002</t>
  </si>
  <si>
    <t>SIT-ORM-BRH003-003</t>
  </si>
  <si>
    <t>SIT-ORM-BRH003-004</t>
  </si>
  <si>
    <t>SIT-ORM-BRH003-005</t>
  </si>
  <si>
    <t>SIT-ORM-BRH003-006</t>
  </si>
  <si>
    <t>SIT-ORM-BRH003-007</t>
  </si>
  <si>
    <t>SIT-ORM-BRH003-008</t>
  </si>
  <si>
    <t>DTJ_DSAV</t>
  </si>
  <si>
    <t>DTJ_WDDA</t>
  </si>
  <si>
    <t>DTJ_WSAV</t>
  </si>
  <si>
    <t>DTJ_BPTRD</t>
  </si>
  <si>
    <t>DTJ_BPSAV</t>
  </si>
  <si>
    <t>DTJ_DCDT</t>
  </si>
  <si>
    <t>DTJ_DSAV_ER</t>
  </si>
  <si>
    <t>DTJ_BPTRD_ER</t>
  </si>
  <si>
    <t>DTJ_BPSAV_ER</t>
  </si>
  <si>
    <t>DTJ_WDDA_ER</t>
  </si>
  <si>
    <t>DTJ_WCDTS</t>
  </si>
  <si>
    <t>DTJ_DDDA</t>
  </si>
  <si>
    <t>DTJ_DCDT_ER</t>
  </si>
  <si>
    <t>DTJ_DDDA_ER</t>
  </si>
  <si>
    <t>1802000005</t>
  </si>
  <si>
    <t>DTJ_WSAV_ER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</si>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</sst>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sz val="10"/>
      <color rgb="FF000000"/>
      <name val="Calibri"/>
      <family val="2"/>
      <scheme val="minor"/>
    </font>
    <font>
      <sz val="8.5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color rgb="FF333333"/>
      <name val="Book Antiqua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  <charset val="222"/>
    </font>
    <font>
      <sz val="11"/>
      <color rgb="FF000000"/>
      <name val="Tahoma"/>
      <family val="2"/>
      <charset val="222"/>
    </font>
    <font>
      <sz val="10"/>
      <name val="Tahoma"/>
      <family val="2"/>
    </font>
    <font>
      <sz val="10"/>
      <name val="Tahoma"/>
      <family val="2"/>
      <charset val="222"/>
    </font>
    <font>
      <sz val="11"/>
      <color rgb="FF000000"/>
      <name val="Microsoft YaHei"/>
      <family val="2"/>
      <charset val="222"/>
    </font>
    <font>
      <sz val="12"/>
      <name val="新細明體"/>
      <family val="1"/>
      <charset val="136"/>
    </font>
    <font>
      <sz val="10"/>
      <color rgb="FF363737"/>
      <name val="Arial"/>
      <family val="2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B0F0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72">
    <xf numFmtId="0" fontId="0" fillId="0" borderId="0"/>
    <xf numFmtId="0" fontId="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8" fillId="0" borderId="0"/>
    <xf numFmtId="0" fontId="8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10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vertical="center" wrapText="1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center" vertical="top" wrapText="1"/>
    </xf>
    <xf numFmtId="0" fontId="6" fillId="7" borderId="0" xfId="0" applyFont="1" applyFill="1" applyAlignment="1">
      <alignment horizontal="left" vertical="top" wrapText="1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horizontal="justify"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10" fillId="12" borderId="3" xfId="70" applyNumberFormat="1" applyFill="1" applyBorder="1"/>
    <xf numFmtId="0" fontId="10" fillId="0" borderId="3" xfId="70" applyBorder="1"/>
    <xf numFmtId="49" fontId="10" fillId="11" borderId="3" xfId="70" applyNumberFormat="1" applyFill="1" applyBorder="1"/>
    <xf numFmtId="0" fontId="10" fillId="0" borderId="3" xfId="70" applyBorder="1" applyAlignment="1">
      <alignment wrapText="1"/>
    </xf>
    <xf numFmtId="0" fontId="19" fillId="0" borderId="0" xfId="0" applyFont="1"/>
    <xf numFmtId="0" fontId="0" fillId="0" borderId="0" xfId="0" quotePrefix="1"/>
    <xf numFmtId="49" fontId="0" fillId="9" borderId="0" xfId="0" applyNumberFormat="1" applyFill="1"/>
    <xf numFmtId="49" fontId="0" fillId="10" borderId="0" xfId="0" applyNumberFormat="1" applyFill="1"/>
    <xf numFmtId="0" fontId="20" fillId="13" borderId="0" xfId="0" applyFont="1" applyFill="1"/>
    <xf numFmtId="0" fontId="20" fillId="0" borderId="0" xfId="0" applyFont="1"/>
    <xf numFmtId="0" fontId="20" fillId="0" borderId="3" xfId="0" applyFont="1" applyBorder="1"/>
    <xf numFmtId="0" fontId="20" fillId="13" borderId="3" xfId="0" applyFont="1" applyFill="1" applyBorder="1"/>
    <xf numFmtId="0" fontId="21" fillId="0" borderId="0" xfId="0" applyFont="1" applyAlignment="1">
      <alignment vertical="top"/>
    </xf>
    <xf numFmtId="0" fontId="21" fillId="3" borderId="0" xfId="0" applyFont="1" applyFill="1" applyAlignment="1">
      <alignment horizontal="left" vertical="center" wrapText="1"/>
    </xf>
    <xf numFmtId="0" fontId="21" fillId="0" borderId="3" xfId="0" applyFont="1" applyBorder="1" applyAlignment="1">
      <alignment vertical="top"/>
    </xf>
    <xf numFmtId="0" fontId="21" fillId="3" borderId="3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14" borderId="0" xfId="0" applyNumberFormat="1" applyFill="1"/>
    <xf numFmtId="49" fontId="0" fillId="15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5" borderId="0" xfId="0" applyNumberFormat="1" applyFill="1"/>
    <xf numFmtId="0" fontId="6" fillId="7" borderId="0" xfId="0" applyFont="1" applyFill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49" fontId="0" fillId="0" borderId="0" xfId="0" quotePrefix="1" applyNumberFormat="1" applyAlignment="1">
      <alignment horizontal="center"/>
    </xf>
    <xf numFmtId="49" fontId="0" fillId="16" borderId="0" xfId="0" applyNumberFormat="1" applyFill="1"/>
    <xf numFmtId="49" fontId="0" fillId="16" borderId="0" xfId="0" applyNumberFormat="1" applyFill="1" applyAlignment="1">
      <alignment horizontal="right"/>
    </xf>
    <xf numFmtId="49" fontId="0" fillId="16" borderId="0" xfId="0" quotePrefix="1" applyNumberFormat="1" applyFill="1"/>
    <xf numFmtId="0" fontId="0" fillId="16" borderId="0" xfId="0" quotePrefix="1" applyFill="1"/>
    <xf numFmtId="0" fontId="0" fillId="16" borderId="0" xfId="0" applyFill="1"/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14" fillId="0" borderId="4" xfId="0" quotePrefix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10" borderId="6" xfId="0" applyFont="1" applyFill="1" applyBorder="1" applyAlignment="1">
      <alignment horizontal="center" vertical="center"/>
    </xf>
    <xf numFmtId="0" fontId="14" fillId="0" borderId="7" xfId="0" quotePrefix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4" fillId="10" borderId="11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0" borderId="12" xfId="0" quotePrefix="1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3" fillId="0" borderId="0" xfId="0" quotePrefix="1" applyFont="1" applyAlignment="1">
      <alignment horizontal="center" wrapText="1"/>
    </xf>
    <xf numFmtId="0" fontId="23" fillId="0" borderId="0" xfId="0" quotePrefix="1" applyFont="1" applyAlignment="1">
      <alignment horizontal="center"/>
    </xf>
    <xf numFmtId="0" fontId="14" fillId="0" borderId="0" xfId="0" applyFont="1" applyAlignment="1">
      <alignment horizontal="left"/>
    </xf>
    <xf numFmtId="0" fontId="23" fillId="0" borderId="4" xfId="0" quotePrefix="1" applyFont="1" applyBorder="1" applyAlignment="1">
      <alignment horizontal="center"/>
    </xf>
    <xf numFmtId="0" fontId="14" fillId="0" borderId="5" xfId="0" applyFont="1" applyBorder="1" applyAlignment="1">
      <alignment horizontal="left" wrapText="1"/>
    </xf>
    <xf numFmtId="0" fontId="14" fillId="10" borderId="14" xfId="0" applyFont="1" applyFill="1" applyBorder="1" applyAlignment="1">
      <alignment horizontal="center" vertical="center"/>
    </xf>
    <xf numFmtId="0" fontId="23" fillId="0" borderId="7" xfId="0" quotePrefix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/>
    </xf>
    <xf numFmtId="0" fontId="23" fillId="0" borderId="4" xfId="0" quotePrefix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/>
    </xf>
    <xf numFmtId="0" fontId="23" fillId="0" borderId="4" xfId="0" quotePrefix="1" applyFont="1" applyBorder="1" applyAlignment="1">
      <alignment horizontal="center" vertical="center"/>
    </xf>
    <xf numFmtId="0" fontId="23" fillId="0" borderId="12" xfId="0" quotePrefix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/>
    </xf>
    <xf numFmtId="0" fontId="23" fillId="0" borderId="0" xfId="0" quotePrefix="1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quotePrefix="1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wrapText="1"/>
    </xf>
    <xf numFmtId="0" fontId="14" fillId="0" borderId="5" xfId="0" applyFont="1" applyBorder="1" applyAlignment="1">
      <alignment horizontal="left"/>
    </xf>
    <xf numFmtId="49" fontId="14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49" fontId="14" fillId="10" borderId="11" xfId="0" quotePrefix="1" applyNumberFormat="1" applyFont="1" applyFill="1" applyBorder="1" applyAlignment="1">
      <alignment horizontal="center" vertical="center" wrapText="1"/>
    </xf>
    <xf numFmtId="49" fontId="14" fillId="0" borderId="4" xfId="0" quotePrefix="1" applyNumberFormat="1" applyFont="1" applyBorder="1" applyAlignment="1">
      <alignment horizontal="center"/>
    </xf>
    <xf numFmtId="49" fontId="14" fillId="0" borderId="5" xfId="0" quotePrefix="1" applyNumberFormat="1" applyFont="1" applyBorder="1" applyAlignment="1">
      <alignment horizontal="left"/>
    </xf>
    <xf numFmtId="49" fontId="14" fillId="0" borderId="7" xfId="0" quotePrefix="1" applyNumberFormat="1" applyFont="1" applyBorder="1" applyAlignment="1">
      <alignment horizontal="center" vertical="center" wrapText="1"/>
    </xf>
    <xf numFmtId="49" fontId="14" fillId="0" borderId="8" xfId="0" quotePrefix="1" applyNumberFormat="1" applyFont="1" applyBorder="1" applyAlignment="1">
      <alignment horizontal="left" vertical="center" wrapText="1"/>
    </xf>
    <xf numFmtId="49" fontId="14" fillId="0" borderId="0" xfId="0" quotePrefix="1" applyNumberFormat="1" applyFont="1" applyAlignment="1">
      <alignment horizontal="center" vertical="center" wrapText="1"/>
    </xf>
    <xf numFmtId="49" fontId="14" fillId="0" borderId="0" xfId="0" quotePrefix="1" applyNumberFormat="1" applyFont="1" applyAlignment="1">
      <alignment horizontal="left" vertical="center" wrapText="1"/>
    </xf>
    <xf numFmtId="0" fontId="23" fillId="0" borderId="12" xfId="0" quotePrefix="1" applyFont="1" applyBorder="1" applyAlignment="1">
      <alignment horizontal="center" vertical="center"/>
    </xf>
    <xf numFmtId="0" fontId="14" fillId="0" borderId="13" xfId="0" applyFont="1" applyBorder="1" applyAlignment="1">
      <alignment horizontal="left" wrapText="1"/>
    </xf>
    <xf numFmtId="0" fontId="23" fillId="0" borderId="7" xfId="0" quotePrefix="1" applyFont="1" applyBorder="1" applyAlignment="1">
      <alignment horizontal="center" vertical="center"/>
    </xf>
    <xf numFmtId="0" fontId="23" fillId="0" borderId="0" xfId="0" quotePrefix="1" applyFont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49" fontId="14" fillId="0" borderId="4" xfId="0" quotePrefix="1" applyNumberFormat="1" applyFont="1" applyBorder="1" applyAlignment="1">
      <alignment horizontal="center" vertical="center" wrapText="1"/>
    </xf>
    <xf numFmtId="49" fontId="14" fillId="10" borderId="10" xfId="0" quotePrefix="1" applyNumberFormat="1" applyFont="1" applyFill="1" applyBorder="1" applyAlignment="1">
      <alignment horizontal="center" vertical="center" wrapText="1"/>
    </xf>
    <xf numFmtId="49" fontId="23" fillId="0" borderId="7" xfId="0" quotePrefix="1" applyNumberFormat="1" applyFont="1" applyBorder="1" applyAlignment="1">
      <alignment horizontal="center" vertical="center" wrapText="1"/>
    </xf>
    <xf numFmtId="49" fontId="14" fillId="10" borderId="15" xfId="0" quotePrefix="1" applyNumberFormat="1" applyFont="1" applyFill="1" applyBorder="1" applyAlignment="1">
      <alignment horizontal="center" vertical="center" wrapText="1"/>
    </xf>
    <xf numFmtId="49" fontId="21" fillId="0" borderId="3" xfId="0" quotePrefix="1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1" fillId="0" borderId="0" xfId="0" quotePrefix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right"/>
    </xf>
    <xf numFmtId="49" fontId="26" fillId="0" borderId="0" xfId="0" quotePrefix="1" applyNumberFormat="1" applyFont="1"/>
    <xf numFmtId="0" fontId="26" fillId="0" borderId="0" xfId="0" applyFont="1"/>
    <xf numFmtId="0" fontId="27" fillId="0" borderId="0" xfId="0" quotePrefix="1" applyFont="1" applyAlignment="1">
      <alignment horizontal="left" vertical="center"/>
    </xf>
    <xf numFmtId="49" fontId="0" fillId="13" borderId="0" xfId="0" applyNumberFormat="1" applyFill="1"/>
    <xf numFmtId="49" fontId="0" fillId="13" borderId="0" xfId="0" applyNumberFormat="1" applyFill="1" applyAlignment="1">
      <alignment horizontal="right"/>
    </xf>
    <xf numFmtId="49" fontId="0" fillId="13" borderId="0" xfId="0" quotePrefix="1" applyNumberFormat="1" applyFill="1"/>
    <xf numFmtId="0" fontId="0" fillId="13" borderId="0" xfId="0" quotePrefix="1" applyFill="1"/>
    <xf numFmtId="0" fontId="0" fillId="13" borderId="0" xfId="0" applyFill="1"/>
    <xf numFmtId="49" fontId="23" fillId="13" borderId="0" xfId="0" quotePrefix="1" applyNumberFormat="1" applyFont="1" applyFill="1" applyAlignment="1">
      <alignment horizontal="left" vertical="center" wrapText="1"/>
    </xf>
    <xf numFmtId="0" fontId="21" fillId="13" borderId="0" xfId="0" quotePrefix="1" applyFont="1" applyFill="1" applyAlignment="1">
      <alignment horizontal="left" vertical="center"/>
    </xf>
    <xf numFmtId="0" fontId="21" fillId="13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49" fontId="0" fillId="16" borderId="0" xfId="0" applyNumberFormat="1" applyFill="1" applyAlignment="1">
      <alignment horizontal="left"/>
    </xf>
  </cellXfs>
  <cellStyles count="72">
    <cellStyle name="Comma 2" xfId="71" xr:uid="{00000000-0005-0000-0000-000031000000}"/>
    <cellStyle name="Currency 2" xfId="2" xr:uid="{00000000-0005-0000-0000-000000000000}"/>
    <cellStyle name="Currency 2 2" xfId="3" xr:uid="{00000000-0005-0000-0000-000001000000}"/>
    <cellStyle name="Currency 3" xfId="4" xr:uid="{00000000-0005-0000-0000-000002000000}"/>
    <cellStyle name="Currency 3 2" xfId="5" xr:uid="{00000000-0005-0000-0000-000003000000}"/>
    <cellStyle name="Excel Built-in Normal" xfId="6" xr:uid="{00000000-0005-0000-0000-000004000000}"/>
    <cellStyle name="Excel Built-in Normal 2" xfId="7" xr:uid="{00000000-0005-0000-0000-000005000000}"/>
    <cellStyle name="Normal" xfId="0" builtinId="0"/>
    <cellStyle name="Normal 10" xfId="1" xr:uid="{00000000-0005-0000-0000-000007000000}"/>
    <cellStyle name="Normal 11" xfId="8" xr:uid="{00000000-0005-0000-0000-000008000000}"/>
    <cellStyle name="Normal 12" xfId="9" xr:uid="{00000000-0005-0000-0000-000009000000}"/>
    <cellStyle name="Normal 12 2" xfId="10" xr:uid="{00000000-0005-0000-0000-00000A000000}"/>
    <cellStyle name="Normal 13" xfId="11" xr:uid="{00000000-0005-0000-0000-00000B000000}"/>
    <cellStyle name="Normal 13 2" xfId="12" xr:uid="{00000000-0005-0000-0000-00000C000000}"/>
    <cellStyle name="Normal 13 3" xfId="13" xr:uid="{00000000-0005-0000-0000-00000D000000}"/>
    <cellStyle name="Normal 14" xfId="14" xr:uid="{00000000-0005-0000-0000-00000E000000}"/>
    <cellStyle name="Normal 14 2" xfId="15" xr:uid="{00000000-0005-0000-0000-00000F000000}"/>
    <cellStyle name="Normal 15" xfId="16" xr:uid="{00000000-0005-0000-0000-000010000000}"/>
    <cellStyle name="Normal 15 2" xfId="17" xr:uid="{00000000-0005-0000-0000-000011000000}"/>
    <cellStyle name="Normal 16" xfId="18" xr:uid="{00000000-0005-0000-0000-000012000000}"/>
    <cellStyle name="Normal 16 2" xfId="19" xr:uid="{00000000-0005-0000-0000-000013000000}"/>
    <cellStyle name="Normal 17" xfId="20" xr:uid="{00000000-0005-0000-0000-000014000000}"/>
    <cellStyle name="Normal 17 2" xfId="21" xr:uid="{00000000-0005-0000-0000-000015000000}"/>
    <cellStyle name="Normal 18" xfId="22" xr:uid="{00000000-0005-0000-0000-000016000000}"/>
    <cellStyle name="Normal 18 2" xfId="23" xr:uid="{00000000-0005-0000-0000-000017000000}"/>
    <cellStyle name="Normal 19" xfId="24" xr:uid="{00000000-0005-0000-0000-000018000000}"/>
    <cellStyle name="Normal 19 2" xfId="25" xr:uid="{00000000-0005-0000-0000-000019000000}"/>
    <cellStyle name="Normal 2" xfId="26" xr:uid="{00000000-0005-0000-0000-00001A000000}"/>
    <cellStyle name="Normal 2 2" xfId="27" xr:uid="{00000000-0005-0000-0000-00001B000000}"/>
    <cellStyle name="Normal 2 2 2" xfId="28" xr:uid="{00000000-0005-0000-0000-00001C000000}"/>
    <cellStyle name="Normal 2 3" xfId="29" xr:uid="{00000000-0005-0000-0000-00001D000000}"/>
    <cellStyle name="Normal 2 4" xfId="70" xr:uid="{00000000-0005-0000-0000-00001E000000}"/>
    <cellStyle name="Normal 20" xfId="30" xr:uid="{00000000-0005-0000-0000-00001F000000}"/>
    <cellStyle name="Normal 20 2" xfId="31" xr:uid="{00000000-0005-0000-0000-000020000000}"/>
    <cellStyle name="Normal 21" xfId="32" xr:uid="{00000000-0005-0000-0000-000021000000}"/>
    <cellStyle name="Normal 21 2" xfId="33" xr:uid="{00000000-0005-0000-0000-000022000000}"/>
    <cellStyle name="Normal 22" xfId="34" xr:uid="{00000000-0005-0000-0000-000023000000}"/>
    <cellStyle name="Normal 23" xfId="35" xr:uid="{00000000-0005-0000-0000-000024000000}"/>
    <cellStyle name="Normal 23 2" xfId="36" xr:uid="{00000000-0005-0000-0000-000025000000}"/>
    <cellStyle name="Normal 24" xfId="37" xr:uid="{00000000-0005-0000-0000-000026000000}"/>
    <cellStyle name="Normal 25" xfId="38" xr:uid="{00000000-0005-0000-0000-000027000000}"/>
    <cellStyle name="Normal 25 2" xfId="39" xr:uid="{00000000-0005-0000-0000-000028000000}"/>
    <cellStyle name="Normal 26" xfId="40" xr:uid="{00000000-0005-0000-0000-000029000000}"/>
    <cellStyle name="Normal 26 2" xfId="41" xr:uid="{00000000-0005-0000-0000-00002A000000}"/>
    <cellStyle name="Normal 27" xfId="42" xr:uid="{00000000-0005-0000-0000-00002B000000}"/>
    <cellStyle name="Normal 27 2" xfId="43" xr:uid="{00000000-0005-0000-0000-00002C000000}"/>
    <cellStyle name="Normal 28" xfId="44" xr:uid="{00000000-0005-0000-0000-00002D000000}"/>
    <cellStyle name="Normal 28 2" xfId="45" xr:uid="{00000000-0005-0000-0000-00002E000000}"/>
    <cellStyle name="Normal 29" xfId="46" xr:uid="{00000000-0005-0000-0000-00002F000000}"/>
    <cellStyle name="Normal 29 2" xfId="47" xr:uid="{00000000-0005-0000-0000-000030000000}"/>
    <cellStyle name="Normal 3" xfId="48" xr:uid="{00000000-0005-0000-0000-000031000000}"/>
    <cellStyle name="Normal 3 2" xfId="49" xr:uid="{00000000-0005-0000-0000-000032000000}"/>
    <cellStyle name="Normal 3 2 2" xfId="50" xr:uid="{00000000-0005-0000-0000-000033000000}"/>
    <cellStyle name="Normal 30" xfId="51" xr:uid="{00000000-0005-0000-0000-000034000000}"/>
    <cellStyle name="Normal 33" xfId="52" xr:uid="{00000000-0005-0000-0000-000035000000}"/>
    <cellStyle name="Normal 33 2" xfId="53" xr:uid="{00000000-0005-0000-0000-000036000000}"/>
    <cellStyle name="Normal 4" xfId="54" xr:uid="{00000000-0005-0000-0000-000037000000}"/>
    <cellStyle name="Normal 4 2" xfId="55" xr:uid="{00000000-0005-0000-0000-000038000000}"/>
    <cellStyle name="Normal 5" xfId="56" xr:uid="{00000000-0005-0000-0000-000039000000}"/>
    <cellStyle name="Normal 5 2" xfId="57" xr:uid="{00000000-0005-0000-0000-00003A000000}"/>
    <cellStyle name="Normal 6" xfId="58" xr:uid="{00000000-0005-0000-0000-00003B000000}"/>
    <cellStyle name="Normal 6 2" xfId="59" xr:uid="{00000000-0005-0000-0000-00003C000000}"/>
    <cellStyle name="Normal 7" xfId="60" xr:uid="{00000000-0005-0000-0000-00003D000000}"/>
    <cellStyle name="Normal 8" xfId="61" xr:uid="{00000000-0005-0000-0000-00003E000000}"/>
    <cellStyle name="Normal 8 2" xfId="62" xr:uid="{00000000-0005-0000-0000-00003F000000}"/>
    <cellStyle name="Normal 9" xfId="63" xr:uid="{00000000-0005-0000-0000-000040000000}"/>
    <cellStyle name="Style 1" xfId="64" xr:uid="{00000000-0005-0000-0000-000041000000}"/>
    <cellStyle name="Style 1 2" xfId="65" xr:uid="{00000000-0005-0000-0000-000042000000}"/>
    <cellStyle name="TableStyleLight1" xfId="66" xr:uid="{00000000-0005-0000-0000-000043000000}"/>
    <cellStyle name="ปกติ 2" xfId="67" xr:uid="{00000000-0005-0000-0000-000044000000}"/>
    <cellStyle name="ปกติ 2 2" xfId="68" xr:uid="{00000000-0005-0000-0000-000045000000}"/>
    <cellStyle name="一般_Accounting pre-work" xfId="69" xr:uid="{00000000-0005-0000-0000-000046000000}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sco.co.th/BranchLocationAction.do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sco.co.th/BranchLocationAction.d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175260</xdr:colOff>
      <xdr:row>5</xdr:row>
      <xdr:rowOff>160020</xdr:rowOff>
    </xdr:to>
    <xdr:sp macro="" textlink="">
      <xdr:nvSpPr>
        <xdr:cNvPr id="2049" name="AutoShape 1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7B779-C728-494A-971F-4638F08B3783}"/>
            </a:ext>
          </a:extLst>
        </xdr:cNvPr>
        <xdr:cNvSpPr>
          <a:spLocks noChangeAspect="1" noChangeArrowheads="1"/>
        </xdr:cNvSpPr>
      </xdr:nvSpPr>
      <xdr:spPr bwMode="auto">
        <a:xfrm>
          <a:off x="7482840" y="31089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175260</xdr:colOff>
      <xdr:row>6</xdr:row>
      <xdr:rowOff>160020</xdr:rowOff>
    </xdr:to>
    <xdr:sp macro="" textlink="">
      <xdr:nvSpPr>
        <xdr:cNvPr id="2050" name="AutoShape 2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820CC-FED4-43AE-94D2-1E6B305B418B}"/>
            </a:ext>
          </a:extLst>
        </xdr:cNvPr>
        <xdr:cNvSpPr>
          <a:spLocks noChangeAspect="1" noChangeArrowheads="1"/>
        </xdr:cNvSpPr>
      </xdr:nvSpPr>
      <xdr:spPr bwMode="auto">
        <a:xfrm>
          <a:off x="7482840" y="32918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175260</xdr:colOff>
      <xdr:row>7</xdr:row>
      <xdr:rowOff>160020</xdr:rowOff>
    </xdr:to>
    <xdr:sp macro="" textlink="">
      <xdr:nvSpPr>
        <xdr:cNvPr id="2051" name="AutoShape 3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F5481-4BD3-4395-A220-11471DD96943}"/>
            </a:ext>
          </a:extLst>
        </xdr:cNvPr>
        <xdr:cNvSpPr>
          <a:spLocks noChangeAspect="1" noChangeArrowheads="1"/>
        </xdr:cNvSpPr>
      </xdr:nvSpPr>
      <xdr:spPr bwMode="auto">
        <a:xfrm>
          <a:off x="7482840" y="34747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175260</xdr:colOff>
      <xdr:row>8</xdr:row>
      <xdr:rowOff>160020</xdr:rowOff>
    </xdr:to>
    <xdr:sp macro="" textlink="">
      <xdr:nvSpPr>
        <xdr:cNvPr id="2052" name="AutoShape 4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18C590-0A50-4D78-8486-2E62348E5568}"/>
            </a:ext>
          </a:extLst>
        </xdr:cNvPr>
        <xdr:cNvSpPr>
          <a:spLocks noChangeAspect="1" noChangeArrowheads="1"/>
        </xdr:cNvSpPr>
      </xdr:nvSpPr>
      <xdr:spPr bwMode="auto">
        <a:xfrm>
          <a:off x="7482840" y="36576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175260</xdr:colOff>
      <xdr:row>9</xdr:row>
      <xdr:rowOff>160020</xdr:rowOff>
    </xdr:to>
    <xdr:sp macro="" textlink="">
      <xdr:nvSpPr>
        <xdr:cNvPr id="2053" name="AutoShape 5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678CB-22EE-49C2-A2A3-DCAE65778622}"/>
            </a:ext>
          </a:extLst>
        </xdr:cNvPr>
        <xdr:cNvSpPr>
          <a:spLocks noChangeAspect="1" noChangeArrowheads="1"/>
        </xdr:cNvSpPr>
      </xdr:nvSpPr>
      <xdr:spPr bwMode="auto">
        <a:xfrm>
          <a:off x="7482840" y="38404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175260</xdr:colOff>
      <xdr:row>10</xdr:row>
      <xdr:rowOff>160020</xdr:rowOff>
    </xdr:to>
    <xdr:sp macro="" textlink="">
      <xdr:nvSpPr>
        <xdr:cNvPr id="2054" name="AutoShape 6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30EABF-E654-496B-8338-04FA3955E383}"/>
            </a:ext>
          </a:extLst>
        </xdr:cNvPr>
        <xdr:cNvSpPr>
          <a:spLocks noChangeAspect="1" noChangeArrowheads="1"/>
        </xdr:cNvSpPr>
      </xdr:nvSpPr>
      <xdr:spPr bwMode="auto">
        <a:xfrm>
          <a:off x="7482840" y="40233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175260</xdr:colOff>
      <xdr:row>11</xdr:row>
      <xdr:rowOff>160020</xdr:rowOff>
    </xdr:to>
    <xdr:sp macro="" textlink="">
      <xdr:nvSpPr>
        <xdr:cNvPr id="2055" name="AutoShape 7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A2EA1-6478-4A68-999E-E991185A0821}"/>
            </a:ext>
          </a:extLst>
        </xdr:cNvPr>
        <xdr:cNvSpPr>
          <a:spLocks noChangeAspect="1" noChangeArrowheads="1"/>
        </xdr:cNvSpPr>
      </xdr:nvSpPr>
      <xdr:spPr bwMode="auto">
        <a:xfrm>
          <a:off x="7482840" y="42062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175260</xdr:colOff>
      <xdr:row>12</xdr:row>
      <xdr:rowOff>160020</xdr:rowOff>
    </xdr:to>
    <xdr:sp macro="" textlink="">
      <xdr:nvSpPr>
        <xdr:cNvPr id="2056" name="AutoShape 8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3F928-005E-4FC7-926C-6909777120D2}"/>
            </a:ext>
          </a:extLst>
        </xdr:cNvPr>
        <xdr:cNvSpPr>
          <a:spLocks noChangeAspect="1" noChangeArrowheads="1"/>
        </xdr:cNvSpPr>
      </xdr:nvSpPr>
      <xdr:spPr bwMode="auto">
        <a:xfrm>
          <a:off x="7482840" y="43891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175260</xdr:colOff>
      <xdr:row>13</xdr:row>
      <xdr:rowOff>160020</xdr:rowOff>
    </xdr:to>
    <xdr:sp macro="" textlink="">
      <xdr:nvSpPr>
        <xdr:cNvPr id="2057" name="AutoShape 9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8B835-4931-49D0-BAB1-9A6C63DD1078}"/>
            </a:ext>
          </a:extLst>
        </xdr:cNvPr>
        <xdr:cNvSpPr>
          <a:spLocks noChangeAspect="1" noChangeArrowheads="1"/>
        </xdr:cNvSpPr>
      </xdr:nvSpPr>
      <xdr:spPr bwMode="auto">
        <a:xfrm>
          <a:off x="7482840" y="45720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175260</xdr:colOff>
      <xdr:row>14</xdr:row>
      <xdr:rowOff>160020</xdr:rowOff>
    </xdr:to>
    <xdr:sp macro="" textlink="">
      <xdr:nvSpPr>
        <xdr:cNvPr id="2058" name="AutoShape 10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1821A-89DF-433D-B156-D07E0923D606}"/>
            </a:ext>
          </a:extLst>
        </xdr:cNvPr>
        <xdr:cNvSpPr>
          <a:spLocks noChangeAspect="1" noChangeArrowheads="1"/>
        </xdr:cNvSpPr>
      </xdr:nvSpPr>
      <xdr:spPr bwMode="auto">
        <a:xfrm>
          <a:off x="7482840" y="47548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175260</xdr:colOff>
      <xdr:row>15</xdr:row>
      <xdr:rowOff>160020</xdr:rowOff>
    </xdr:to>
    <xdr:sp macro="" textlink="">
      <xdr:nvSpPr>
        <xdr:cNvPr id="2059" name="AutoShape 11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5389F-6A49-495B-84E9-FFC1C5B897BC}"/>
            </a:ext>
          </a:extLst>
        </xdr:cNvPr>
        <xdr:cNvSpPr>
          <a:spLocks noChangeAspect="1" noChangeArrowheads="1"/>
        </xdr:cNvSpPr>
      </xdr:nvSpPr>
      <xdr:spPr bwMode="auto">
        <a:xfrm>
          <a:off x="7482840" y="49377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175260</xdr:colOff>
      <xdr:row>16</xdr:row>
      <xdr:rowOff>160020</xdr:rowOff>
    </xdr:to>
    <xdr:sp macro="" textlink="">
      <xdr:nvSpPr>
        <xdr:cNvPr id="2060" name="AutoShape 12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53FAC7-3C16-46EF-BFD5-4C8975ABD660}"/>
            </a:ext>
          </a:extLst>
        </xdr:cNvPr>
        <xdr:cNvSpPr>
          <a:spLocks noChangeAspect="1" noChangeArrowheads="1"/>
        </xdr:cNvSpPr>
      </xdr:nvSpPr>
      <xdr:spPr bwMode="auto">
        <a:xfrm>
          <a:off x="7482840" y="51206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175260</xdr:colOff>
      <xdr:row>17</xdr:row>
      <xdr:rowOff>160020</xdr:rowOff>
    </xdr:to>
    <xdr:sp macro="" textlink="">
      <xdr:nvSpPr>
        <xdr:cNvPr id="2061" name="AutoShape 13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AEFE4-76B0-48E2-91CC-1D5FF1247780}"/>
            </a:ext>
          </a:extLst>
        </xdr:cNvPr>
        <xdr:cNvSpPr>
          <a:spLocks noChangeAspect="1" noChangeArrowheads="1"/>
        </xdr:cNvSpPr>
      </xdr:nvSpPr>
      <xdr:spPr bwMode="auto">
        <a:xfrm>
          <a:off x="7482840" y="53035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175260</xdr:colOff>
      <xdr:row>18</xdr:row>
      <xdr:rowOff>160020</xdr:rowOff>
    </xdr:to>
    <xdr:sp macro="" textlink="">
      <xdr:nvSpPr>
        <xdr:cNvPr id="2062" name="AutoShape 14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DE457-DF19-4B9B-8270-75C1C1C915D4}"/>
            </a:ext>
          </a:extLst>
        </xdr:cNvPr>
        <xdr:cNvSpPr>
          <a:spLocks noChangeAspect="1" noChangeArrowheads="1"/>
        </xdr:cNvSpPr>
      </xdr:nvSpPr>
      <xdr:spPr bwMode="auto">
        <a:xfrm>
          <a:off x="7482840" y="54864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175260</xdr:colOff>
      <xdr:row>4</xdr:row>
      <xdr:rowOff>160020</xdr:rowOff>
    </xdr:to>
    <xdr:sp macro="" textlink="">
      <xdr:nvSpPr>
        <xdr:cNvPr id="16" name="AutoShape 1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A25A48-2B7F-4321-995F-D829F1F576F4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7315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175260</xdr:colOff>
      <xdr:row>5</xdr:row>
      <xdr:rowOff>160020</xdr:rowOff>
    </xdr:to>
    <xdr:sp macro="" textlink="">
      <xdr:nvSpPr>
        <xdr:cNvPr id="17" name="AutoShape 2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6E99B-17FF-4E11-88FE-E52FC99CDE1A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9144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175260</xdr:colOff>
      <xdr:row>6</xdr:row>
      <xdr:rowOff>160020</xdr:rowOff>
    </xdr:to>
    <xdr:sp macro="" textlink="">
      <xdr:nvSpPr>
        <xdr:cNvPr id="18" name="AutoShape 3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E4883-D192-4679-8176-B708A13B5C3D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10972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175260</xdr:colOff>
      <xdr:row>7</xdr:row>
      <xdr:rowOff>160020</xdr:rowOff>
    </xdr:to>
    <xdr:sp macro="" textlink="">
      <xdr:nvSpPr>
        <xdr:cNvPr id="19" name="AutoShape 4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E40C29-F2A8-4285-A2BA-3440BE2A179D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12801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175260</xdr:colOff>
      <xdr:row>8</xdr:row>
      <xdr:rowOff>160020</xdr:rowOff>
    </xdr:to>
    <xdr:sp macro="" textlink="">
      <xdr:nvSpPr>
        <xdr:cNvPr id="20" name="AutoShape 5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9C29E-6B0D-4E9F-9081-2CDC7816C703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14630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175260</xdr:colOff>
      <xdr:row>9</xdr:row>
      <xdr:rowOff>160020</xdr:rowOff>
    </xdr:to>
    <xdr:sp macro="" textlink="">
      <xdr:nvSpPr>
        <xdr:cNvPr id="21" name="AutoShape 6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3ADA6F-872C-422C-8B9F-BF40BADEB7EF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16459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175260</xdr:colOff>
      <xdr:row>10</xdr:row>
      <xdr:rowOff>160020</xdr:rowOff>
    </xdr:to>
    <xdr:sp macro="" textlink="">
      <xdr:nvSpPr>
        <xdr:cNvPr id="22" name="AutoShape 7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C8A5B-4250-46D6-98E6-DE8E314DE679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18288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175260</xdr:colOff>
      <xdr:row>11</xdr:row>
      <xdr:rowOff>160020</xdr:rowOff>
    </xdr:to>
    <xdr:sp macro="" textlink="">
      <xdr:nvSpPr>
        <xdr:cNvPr id="23" name="AutoShape 8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E8AEC6-ADE0-416F-AFBA-FB5157D513BE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20116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175260</xdr:colOff>
      <xdr:row>12</xdr:row>
      <xdr:rowOff>160020</xdr:rowOff>
    </xdr:to>
    <xdr:sp macro="" textlink="">
      <xdr:nvSpPr>
        <xdr:cNvPr id="24" name="AutoShape 9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B5670B-CF4E-4710-A431-7DE999D18CBE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21945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175260</xdr:colOff>
      <xdr:row>13</xdr:row>
      <xdr:rowOff>160020</xdr:rowOff>
    </xdr:to>
    <xdr:sp macro="" textlink="">
      <xdr:nvSpPr>
        <xdr:cNvPr id="25" name="AutoShape 10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6B398B-11DC-4BBB-9CF0-A03E34F27648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23774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175260</xdr:colOff>
      <xdr:row>14</xdr:row>
      <xdr:rowOff>160020</xdr:rowOff>
    </xdr:to>
    <xdr:sp macro="" textlink="">
      <xdr:nvSpPr>
        <xdr:cNvPr id="26" name="AutoShape 11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2EA1D-37C3-499C-8242-7A17A538BDF3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25603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175260</xdr:colOff>
      <xdr:row>15</xdr:row>
      <xdr:rowOff>160020</xdr:rowOff>
    </xdr:to>
    <xdr:sp macro="" textlink="">
      <xdr:nvSpPr>
        <xdr:cNvPr id="27" name="AutoShape 12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B03ED-7EBA-4465-B53A-5A4C843A62EE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27432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175260</xdr:colOff>
      <xdr:row>16</xdr:row>
      <xdr:rowOff>160020</xdr:rowOff>
    </xdr:to>
    <xdr:sp macro="" textlink="">
      <xdr:nvSpPr>
        <xdr:cNvPr id="28" name="AutoShape 13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DCAFC-93FF-423D-A3DD-C23B40E79A72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29260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175260</xdr:colOff>
      <xdr:row>17</xdr:row>
      <xdr:rowOff>160020</xdr:rowOff>
    </xdr:to>
    <xdr:sp macro="" textlink="">
      <xdr:nvSpPr>
        <xdr:cNvPr id="29" name="AutoShape 14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EB6D4A-BE11-4C71-89D1-BEDEE70EB36A}"/>
            </a:ext>
          </a:extLst>
        </xdr:cNvPr>
        <xdr:cNvSpPr>
          <a:spLocks noChangeAspect="1" noChangeArrowheads="1"/>
        </xdr:cNvSpPr>
      </xdr:nvSpPr>
      <xdr:spPr bwMode="auto">
        <a:xfrm>
          <a:off x="22867620" y="31089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175260</xdr:colOff>
      <xdr:row>5</xdr:row>
      <xdr:rowOff>160020</xdr:rowOff>
    </xdr:to>
    <xdr:sp macro="" textlink="">
      <xdr:nvSpPr>
        <xdr:cNvPr id="2" name="AutoShape 1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659BC-EB74-45C0-B3F2-1AE2928F8A57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9144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175260</xdr:colOff>
      <xdr:row>6</xdr:row>
      <xdr:rowOff>160020</xdr:rowOff>
    </xdr:to>
    <xdr:sp macro="" textlink="">
      <xdr:nvSpPr>
        <xdr:cNvPr id="3" name="AutoShape 2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B0851-BF0F-4507-94E1-1FFD3190A8C8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10972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175260</xdr:colOff>
      <xdr:row>7</xdr:row>
      <xdr:rowOff>160020</xdr:rowOff>
    </xdr:to>
    <xdr:sp macro="" textlink="">
      <xdr:nvSpPr>
        <xdr:cNvPr id="4" name="AutoShape 3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A7C15-0101-458B-AC47-0F508777E543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12801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175260</xdr:colOff>
      <xdr:row>8</xdr:row>
      <xdr:rowOff>160020</xdr:rowOff>
    </xdr:to>
    <xdr:sp macro="" textlink="">
      <xdr:nvSpPr>
        <xdr:cNvPr id="5" name="AutoShape 4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AE1BD6-B0D5-404C-811E-21A43B633A53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14630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175260</xdr:colOff>
      <xdr:row>9</xdr:row>
      <xdr:rowOff>160020</xdr:rowOff>
    </xdr:to>
    <xdr:sp macro="" textlink="">
      <xdr:nvSpPr>
        <xdr:cNvPr id="6" name="AutoShape 5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AAA931-027F-45DD-A73B-89FF31E29486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16459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175260</xdr:colOff>
      <xdr:row>10</xdr:row>
      <xdr:rowOff>160020</xdr:rowOff>
    </xdr:to>
    <xdr:sp macro="" textlink="">
      <xdr:nvSpPr>
        <xdr:cNvPr id="7" name="AutoShape 6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5364E3-B60C-46F8-A136-8AB6ECC6A945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18288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175260</xdr:colOff>
      <xdr:row>11</xdr:row>
      <xdr:rowOff>160020</xdr:rowOff>
    </xdr:to>
    <xdr:sp macro="" textlink="">
      <xdr:nvSpPr>
        <xdr:cNvPr id="8" name="AutoShape 7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A1B38-4D0C-4586-A1A3-93EF72AF179E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20116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175260</xdr:colOff>
      <xdr:row>12</xdr:row>
      <xdr:rowOff>160020</xdr:rowOff>
    </xdr:to>
    <xdr:sp macro="" textlink="">
      <xdr:nvSpPr>
        <xdr:cNvPr id="9" name="AutoShape 8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ACBB01-6AB1-4D7C-AE1F-206CCBDDF6AE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21945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175260</xdr:colOff>
      <xdr:row>13</xdr:row>
      <xdr:rowOff>160020</xdr:rowOff>
    </xdr:to>
    <xdr:sp macro="" textlink="">
      <xdr:nvSpPr>
        <xdr:cNvPr id="10" name="AutoShape 9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E7601-8663-4DCF-AA76-43C64A5D2E12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23774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175260</xdr:colOff>
      <xdr:row>14</xdr:row>
      <xdr:rowOff>160020</xdr:rowOff>
    </xdr:to>
    <xdr:sp macro="" textlink="">
      <xdr:nvSpPr>
        <xdr:cNvPr id="11" name="AutoShape 10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3176D-A2EC-4D32-96C1-360642FD18FC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25603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175260</xdr:colOff>
      <xdr:row>15</xdr:row>
      <xdr:rowOff>160020</xdr:rowOff>
    </xdr:to>
    <xdr:sp macro="" textlink="">
      <xdr:nvSpPr>
        <xdr:cNvPr id="12" name="AutoShape 11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68D359-11F1-47C2-86C1-D0F429FE6250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27432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175260</xdr:colOff>
      <xdr:row>16</xdr:row>
      <xdr:rowOff>160020</xdr:rowOff>
    </xdr:to>
    <xdr:sp macro="" textlink="">
      <xdr:nvSpPr>
        <xdr:cNvPr id="13" name="AutoShape 12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9562C-398F-49E1-8895-A673D30AE562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29260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175260</xdr:colOff>
      <xdr:row>17</xdr:row>
      <xdr:rowOff>160020</xdr:rowOff>
    </xdr:to>
    <xdr:sp macro="" textlink="">
      <xdr:nvSpPr>
        <xdr:cNvPr id="14" name="AutoShape 13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4DD1F3-13B1-4EAF-940B-D71AFB5CCAD7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31089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175260</xdr:colOff>
      <xdr:row>18</xdr:row>
      <xdr:rowOff>160020</xdr:rowOff>
    </xdr:to>
    <xdr:sp macro="" textlink="">
      <xdr:nvSpPr>
        <xdr:cNvPr id="15" name="AutoShape 14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6536A-622D-488A-ADDD-DD7CC28E11D0}"/>
            </a:ext>
          </a:extLst>
        </xdr:cNvPr>
        <xdr:cNvSpPr>
          <a:spLocks noChangeAspect="1" noChangeArrowheads="1"/>
        </xdr:cNvSpPr>
      </xdr:nvSpPr>
      <xdr:spPr bwMode="auto">
        <a:xfrm>
          <a:off x="21099780" y="32918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175260</xdr:colOff>
      <xdr:row>4</xdr:row>
      <xdr:rowOff>160020</xdr:rowOff>
    </xdr:to>
    <xdr:sp macro="" textlink="">
      <xdr:nvSpPr>
        <xdr:cNvPr id="16" name="AutoShape 1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6D57D-BD0B-470F-A455-941EEDB9A8B8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7315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175260</xdr:colOff>
      <xdr:row>5</xdr:row>
      <xdr:rowOff>160020</xdr:rowOff>
    </xdr:to>
    <xdr:sp macro="" textlink="">
      <xdr:nvSpPr>
        <xdr:cNvPr id="17" name="AutoShape 2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A5D4B5-E11C-4C22-A582-94011EE9754A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9144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175260</xdr:colOff>
      <xdr:row>6</xdr:row>
      <xdr:rowOff>160020</xdr:rowOff>
    </xdr:to>
    <xdr:sp macro="" textlink="">
      <xdr:nvSpPr>
        <xdr:cNvPr id="18" name="AutoShape 3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7D63CC-0249-441F-B7B0-6981069F5C3D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10972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175260</xdr:colOff>
      <xdr:row>7</xdr:row>
      <xdr:rowOff>160020</xdr:rowOff>
    </xdr:to>
    <xdr:sp macro="" textlink="">
      <xdr:nvSpPr>
        <xdr:cNvPr id="19" name="AutoShape 4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B6CE6-73DF-4471-8D34-945CE1486F75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12801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175260</xdr:colOff>
      <xdr:row>8</xdr:row>
      <xdr:rowOff>160020</xdr:rowOff>
    </xdr:to>
    <xdr:sp macro="" textlink="">
      <xdr:nvSpPr>
        <xdr:cNvPr id="20" name="AutoShape 5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B22563-9269-40C4-88BB-F020C0700D2F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14630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175260</xdr:colOff>
      <xdr:row>9</xdr:row>
      <xdr:rowOff>160020</xdr:rowOff>
    </xdr:to>
    <xdr:sp macro="" textlink="">
      <xdr:nvSpPr>
        <xdr:cNvPr id="21" name="AutoShape 6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564D3-147D-4D98-8A62-D19E015ABE3F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16459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175260</xdr:colOff>
      <xdr:row>10</xdr:row>
      <xdr:rowOff>160020</xdr:rowOff>
    </xdr:to>
    <xdr:sp macro="" textlink="">
      <xdr:nvSpPr>
        <xdr:cNvPr id="22" name="AutoShape 7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B716DD-AEEA-4247-A9DC-8982656E54A5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18288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175260</xdr:colOff>
      <xdr:row>11</xdr:row>
      <xdr:rowOff>160020</xdr:rowOff>
    </xdr:to>
    <xdr:sp macro="" textlink="">
      <xdr:nvSpPr>
        <xdr:cNvPr id="23" name="AutoShape 8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C99851-6712-4295-8110-0C593E120816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20116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175260</xdr:colOff>
      <xdr:row>12</xdr:row>
      <xdr:rowOff>160020</xdr:rowOff>
    </xdr:to>
    <xdr:sp macro="" textlink="">
      <xdr:nvSpPr>
        <xdr:cNvPr id="24" name="AutoShape 9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E8808-08B9-48C0-BF1E-EBB2DAE1317A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21945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175260</xdr:colOff>
      <xdr:row>13</xdr:row>
      <xdr:rowOff>160020</xdr:rowOff>
    </xdr:to>
    <xdr:sp macro="" textlink="">
      <xdr:nvSpPr>
        <xdr:cNvPr id="25" name="AutoShape 10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D8C186-B26E-4136-8281-BEECFE35281D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237744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175260</xdr:colOff>
      <xdr:row>14</xdr:row>
      <xdr:rowOff>160020</xdr:rowOff>
    </xdr:to>
    <xdr:sp macro="" textlink="">
      <xdr:nvSpPr>
        <xdr:cNvPr id="26" name="AutoShape 11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AB9373-B27C-4E0C-B316-A22E668D7595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256032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175260</xdr:colOff>
      <xdr:row>15</xdr:row>
      <xdr:rowOff>160020</xdr:rowOff>
    </xdr:to>
    <xdr:sp macro="" textlink="">
      <xdr:nvSpPr>
        <xdr:cNvPr id="27" name="AutoShape 12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882B80-2597-4E7D-9F24-EEB1AEABB868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27432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175260</xdr:colOff>
      <xdr:row>16</xdr:row>
      <xdr:rowOff>160020</xdr:rowOff>
    </xdr:to>
    <xdr:sp macro="" textlink="">
      <xdr:nvSpPr>
        <xdr:cNvPr id="28" name="AutoShape 13" descr="https://www.tisco.co.th/images/th/upload/mapzoom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D280-242A-47CC-B479-A624A8BEA162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29260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175260</xdr:colOff>
      <xdr:row>17</xdr:row>
      <xdr:rowOff>160020</xdr:rowOff>
    </xdr:to>
    <xdr:sp macro="" textlink="">
      <xdr:nvSpPr>
        <xdr:cNvPr id="29" name="AutoShape 14" descr="https://www.tisco.co.th/images/th/upload/mapzoom1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E2ED35-6D63-4959-A131-DA6F18FD50B4}"/>
            </a:ext>
          </a:extLst>
        </xdr:cNvPr>
        <xdr:cNvSpPr>
          <a:spLocks noChangeAspect="1" noChangeArrowheads="1"/>
        </xdr:cNvSpPr>
      </xdr:nvSpPr>
      <xdr:spPr bwMode="auto">
        <a:xfrm>
          <a:off x="19651980" y="31089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ST\MST\Tisco\Phase1\mockup%20data\mock%20up%20(%20New%20Format%20)\group%203\TISCO_BR012_23032018_v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91;&#3634;&#3609;&#3611;&#3637;%202019/Tisco%20ORM/Mockup%20_Re-Gression_&#3649;&#3585;&#3657;&#3652;&#3586;%20Account%20&#3605;&#3634;&#3617;%20Customer%20Info/TISCO_Mockupdata_SIT_BR030_BRANCH_ORM_V0.1_20190307_&#3649;&#3585;&#3657;&#3652;&#3586;%20Account%20&#3605;&#3634;&#3617;%20Customer%20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91;&#3634;&#3609;&#3611;&#3637;%202018/12.December/MOckup%20Tisco%20ORM/Mockup%20V0.1/ATM&amp;Mobile/TISCO_Mockupdata_BR001_ORM_V0.1_20181206_koi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iizaii\Downloads\Rule2_TISCO_Mockupdata_UT_V0.1_201809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-001"/>
      <sheetName val="Script"/>
      <sheetName val="Card"/>
      <sheetName val="Account"/>
      <sheetName val="Customer"/>
      <sheetName val="ATM-CDM"/>
      <sheetName val="TransactionCode"/>
      <sheetName val="MerchantCategory"/>
      <sheetName val="MessageType"/>
      <sheetName val="ResponseCode"/>
      <sheetName val="Channel-TerminalType"/>
      <sheetName val="Sheet1"/>
      <sheetName val="Account Product"/>
      <sheetName val="Currency"/>
      <sheetName val="Branch"/>
      <sheetName val="Country"/>
      <sheetName val="Region"/>
      <sheetName val="Bank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A1" t="str">
            <v>nCode</v>
          </cell>
          <cell r="B1" t="str">
            <v>aCode</v>
          </cell>
        </row>
        <row r="2">
          <cell r="A2" t="str">
            <v>034</v>
          </cell>
          <cell r="B2" t="str">
            <v>BAAC</v>
          </cell>
        </row>
        <row r="3">
          <cell r="A3" t="str">
            <v>025</v>
          </cell>
          <cell r="B3" t="str">
            <v>BAYA</v>
          </cell>
        </row>
        <row r="4">
          <cell r="A4" t="str">
            <v>002</v>
          </cell>
          <cell r="B4" t="str">
            <v>BBLA</v>
          </cell>
        </row>
        <row r="5">
          <cell r="A5" t="str">
            <v>052</v>
          </cell>
          <cell r="B5" t="str">
            <v>BOCB</v>
          </cell>
        </row>
        <row r="6">
          <cell r="A6" t="str">
            <v>010</v>
          </cell>
          <cell r="B6" t="str">
            <v>BTMU</v>
          </cell>
        </row>
        <row r="7">
          <cell r="A7" t="str">
            <v>017</v>
          </cell>
          <cell r="B7" t="str">
            <v>CITI</v>
          </cell>
        </row>
        <row r="8">
          <cell r="A8" t="str">
            <v>022</v>
          </cell>
          <cell r="B8" t="str">
            <v>CMBT</v>
          </cell>
        </row>
        <row r="9">
          <cell r="A9" t="str">
            <v>033</v>
          </cell>
          <cell r="B9" t="str">
            <v>GHBA</v>
          </cell>
        </row>
        <row r="10">
          <cell r="A10" t="str">
            <v>030</v>
          </cell>
          <cell r="B10" t="str">
            <v>GSBA</v>
          </cell>
        </row>
        <row r="11">
          <cell r="A11" t="str">
            <v>070</v>
          </cell>
          <cell r="B11" t="str">
            <v>ICBC</v>
          </cell>
        </row>
        <row r="12">
          <cell r="A12" t="str">
            <v>066</v>
          </cell>
          <cell r="B12" t="str">
            <v>ISBT</v>
          </cell>
        </row>
        <row r="13">
          <cell r="A13" t="str">
            <v>004</v>
          </cell>
          <cell r="B13" t="str">
            <v>KBNK</v>
          </cell>
        </row>
        <row r="14">
          <cell r="A14" t="str">
            <v>069</v>
          </cell>
          <cell r="B14" t="str">
            <v>KKBA</v>
          </cell>
        </row>
        <row r="15">
          <cell r="A15" t="str">
            <v>006</v>
          </cell>
          <cell r="B15" t="str">
            <v>KTBA</v>
          </cell>
        </row>
        <row r="16">
          <cell r="A16" t="str">
            <v>073</v>
          </cell>
          <cell r="B16" t="str">
            <v>LHBA</v>
          </cell>
        </row>
        <row r="17">
          <cell r="A17">
            <v>938</v>
          </cell>
          <cell r="B17" t="str">
            <v>POST</v>
          </cell>
        </row>
        <row r="18">
          <cell r="A18" t="str">
            <v>014</v>
          </cell>
          <cell r="B18" t="str">
            <v>SCBA</v>
          </cell>
        </row>
        <row r="19">
          <cell r="A19" t="str">
            <v>020</v>
          </cell>
          <cell r="B19" t="str">
            <v>SCBT</v>
          </cell>
        </row>
        <row r="20">
          <cell r="A20" t="str">
            <v>065</v>
          </cell>
          <cell r="B20" t="str">
            <v>TBNK</v>
          </cell>
        </row>
        <row r="21">
          <cell r="A21" t="str">
            <v>071</v>
          </cell>
          <cell r="B21" t="str">
            <v>TCRB</v>
          </cell>
        </row>
        <row r="22">
          <cell r="A22" t="str">
            <v>011</v>
          </cell>
          <cell r="B22" t="str">
            <v>TMBA</v>
          </cell>
        </row>
        <row r="23">
          <cell r="A23">
            <v>9101</v>
          </cell>
          <cell r="B23" t="str">
            <v>TPN</v>
          </cell>
        </row>
        <row r="24">
          <cell r="A24" t="str">
            <v>067</v>
          </cell>
          <cell r="B24" t="str">
            <v>TSCO</v>
          </cell>
        </row>
        <row r="25">
          <cell r="A25" t="str">
            <v>024</v>
          </cell>
          <cell r="B25" t="str">
            <v>UOBT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-001"/>
      <sheetName val="Script"/>
      <sheetName val="Card"/>
      <sheetName val="Account"/>
      <sheetName val="Customer"/>
      <sheetName val="ATM-CDM"/>
      <sheetName val="TransactionCode"/>
      <sheetName val="MerchantCategory"/>
      <sheetName val="MessageType"/>
      <sheetName val="ResponseCode"/>
      <sheetName val="Channel-TerminalType"/>
      <sheetName val="Account Product"/>
      <sheetName val="Currency"/>
      <sheetName val="Branch"/>
      <sheetName val="Country"/>
      <sheetName val="Region"/>
      <sheetName val="Bank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Mobile"/>
      <sheetName val="Mobile AWS"/>
      <sheetName val="Card"/>
      <sheetName val="Account"/>
      <sheetName val="Sheet1"/>
      <sheetName val="ATM-CDM"/>
      <sheetName val="Branch"/>
      <sheetName val="TransactionCode"/>
      <sheetName val="MerchantCategory"/>
      <sheetName val="MessageType"/>
      <sheetName val="ResponseCode"/>
      <sheetName val="Channel-TerminalType"/>
      <sheetName val="Account Product"/>
      <sheetName val="Currency"/>
      <sheetName val="Country"/>
      <sheetName val="Region"/>
      <sheetName val="Bank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/>
          <cell r="B4" t="str">
            <v>BranchCode</v>
          </cell>
        </row>
        <row r="5">
          <cell r="A5" t="str">
            <v>001:กรุงเทพมหานคร:เกตเวย์เอกมัย</v>
          </cell>
          <cell r="B5" t="str">
            <v>001</v>
          </cell>
        </row>
        <row r="6">
          <cell r="A6" t="str">
            <v>002:กรุงเทพมหานคร:ซีคอน บางแค</v>
          </cell>
          <cell r="B6" t="str">
            <v>002</v>
          </cell>
        </row>
        <row r="7">
          <cell r="A7" t="str">
            <v>003:กรุงเทพมหานคร:ซีคอนสแควร์</v>
          </cell>
          <cell r="B7" t="str">
            <v>003</v>
          </cell>
        </row>
        <row r="8">
          <cell r="A8" t="str">
            <v>004:กรุงเทพมหานคร:เซ็นทรัลบางนา</v>
          </cell>
          <cell r="B8" t="str">
            <v>004</v>
          </cell>
        </row>
        <row r="9">
          <cell r="A9" t="str">
            <v>005:กรุงเทพมหานคร:เซ็นทรัลปิ่นเกล้า</v>
          </cell>
          <cell r="B9" t="str">
            <v>005</v>
          </cell>
        </row>
        <row r="10">
          <cell r="A10" t="str">
            <v>006:กรุงเทพมหานคร:เซ็นทรัลพระราม 2</v>
          </cell>
          <cell r="B10" t="str">
            <v>006</v>
          </cell>
        </row>
        <row r="11">
          <cell r="A11" t="str">
            <v>007:กรุงเทพมหานคร:เซ็นทรัลพระราม 3</v>
          </cell>
          <cell r="B11" t="str">
            <v>007</v>
          </cell>
        </row>
        <row r="12">
          <cell r="A12" t="str">
            <v>008:กรุงเทพมหานคร:เซ็นทรัลลาดพร้าว</v>
          </cell>
          <cell r="B12" t="str">
            <v>008</v>
          </cell>
        </row>
        <row r="13">
          <cell r="A13" t="str">
            <v>009:กรุงเทพมหานคร:เซ็นทรัลเวิลด์</v>
          </cell>
          <cell r="B13" t="str">
            <v>009</v>
          </cell>
        </row>
        <row r="14">
          <cell r="A14" t="str">
            <v>010:กรุงเทพมหานคร:เซ็นทรัลอีสต์วิลล์</v>
          </cell>
          <cell r="B14" t="str">
            <v>010</v>
          </cell>
        </row>
        <row r="15">
          <cell r="A15" t="str">
            <v>011:กรุงเทพมหานคร:ดิโอลด์สยาม</v>
          </cell>
          <cell r="B15" t="str">
            <v>011</v>
          </cell>
        </row>
        <row r="16">
          <cell r="A16" t="str">
            <v>012:กรุงเทพมหานคร:เดอะมอลล์ ท่าพระ</v>
          </cell>
          <cell r="B16" t="str">
            <v>012</v>
          </cell>
        </row>
        <row r="17">
          <cell r="A17" t="str">
            <v>013:กรุงเทพมหานคร:เดอะมอลล์ บางกะปิ</v>
          </cell>
          <cell r="B17" t="str">
            <v>013</v>
          </cell>
        </row>
        <row r="18">
          <cell r="A18" t="str">
            <v>014:กรุงเทพมหานคร:เดอะมอลล์ บางแค</v>
          </cell>
          <cell r="B18" t="str">
            <v>014</v>
          </cell>
        </row>
        <row r="19">
          <cell r="A19" t="str">
            <v>015:กรุงเทพมหานคร:ทองหล่อ</v>
          </cell>
          <cell r="B19" t="str">
            <v>015</v>
          </cell>
        </row>
        <row r="20">
          <cell r="A20" t="str">
            <v>016:กรุงเทพมหานคร:เทสโก้โลตัส พระราม 3</v>
          </cell>
          <cell r="B20" t="str">
            <v>016</v>
          </cell>
        </row>
        <row r="21">
          <cell r="A21" t="str">
            <v>017:กรุงเทพมหานคร:บางลำพู</v>
          </cell>
          <cell r="B21" t="str">
            <v>017</v>
          </cell>
        </row>
        <row r="22">
          <cell r="A22" t="str">
            <v>018:กรุงเทพมหานคร:พรอมานาด</v>
          </cell>
          <cell r="B22" t="str">
            <v>018</v>
          </cell>
        </row>
        <row r="23">
          <cell r="A23" t="str">
            <v>019:กรุงเทพมหานคร:เพชรบุรีตัดใหม่</v>
          </cell>
          <cell r="B23" t="str">
            <v>019</v>
          </cell>
        </row>
        <row r="24">
          <cell r="A24" t="str">
            <v>020:กรุงเทพมหานคร:เยาวราช</v>
          </cell>
          <cell r="B24" t="str">
            <v>020</v>
          </cell>
        </row>
        <row r="25">
          <cell r="A25" t="str">
            <v>021:กรุงเทพมหานคร:ราชวงศ์</v>
          </cell>
          <cell r="B25" t="str">
            <v>021</v>
          </cell>
        </row>
        <row r="26">
          <cell r="A26" t="str">
            <v>022:กรุงเทพมหานคร:วรจักร</v>
          </cell>
          <cell r="B26" t="str">
            <v>022</v>
          </cell>
        </row>
        <row r="27">
          <cell r="A27" t="str">
            <v>023:กรุงเทพมหานคร:สยามพารากอน</v>
          </cell>
          <cell r="B27" t="str">
            <v>023</v>
          </cell>
        </row>
        <row r="28">
          <cell r="A28" t="str">
            <v>024:กรุงเทพมหานคร:สำนักงานใหญ่</v>
          </cell>
          <cell r="B28" t="str">
            <v>024</v>
          </cell>
        </row>
        <row r="29">
          <cell r="A29" t="str">
            <v>025:กรุงเทพมหานคร:อเวนิว รัชโยธิน</v>
          </cell>
          <cell r="B29" t="str">
            <v>025</v>
          </cell>
        </row>
        <row r="30">
          <cell r="A30" t="str">
            <v>026:กรุงเทพมหานคร:อาคารภคินท์</v>
          </cell>
          <cell r="B30" t="str">
            <v>026</v>
          </cell>
        </row>
        <row r="31">
          <cell r="A31" t="str">
            <v>027:นนทบุรี:เซ็นทรัลแจ้งวัฒนะ</v>
          </cell>
          <cell r="B31" t="str">
            <v>027</v>
          </cell>
        </row>
        <row r="32">
          <cell r="A32" t="str">
            <v>028:นนทบุรี:เดอะมอลล์ งามวงศ์วาน</v>
          </cell>
          <cell r="B32" t="str">
            <v>028</v>
          </cell>
        </row>
        <row r="33">
          <cell r="A33" t="str">
            <v>029:นนทบุรี:เทสโก้โลตัส รัตนาธิเบศร์</v>
          </cell>
          <cell r="B33" t="str">
            <v>029</v>
          </cell>
        </row>
        <row r="34">
          <cell r="A34" t="str">
            <v>030:นนทบุรี:รัตนาธิเบศร์</v>
          </cell>
          <cell r="B34" t="str">
            <v>030</v>
          </cell>
        </row>
        <row r="35">
          <cell r="A35" t="str">
            <v>031:ปทุมธานี:ฟิวเจอร์พาร์ครังสิต</v>
          </cell>
          <cell r="B35" t="str">
            <v>031</v>
          </cell>
        </row>
        <row r="36">
          <cell r="A36" t="str">
            <v>032:ปทุมธานี:รังสิต</v>
          </cell>
          <cell r="B36" t="str">
            <v>032</v>
          </cell>
        </row>
        <row r="37">
          <cell r="A37" t="str">
            <v>033:สมุทรปราการ:เมกาบางนา</v>
          </cell>
          <cell r="B37" t="str">
            <v>033</v>
          </cell>
        </row>
        <row r="38">
          <cell r="A38" t="str">
            <v>034:สมุทรปราการ:ศรีนครินทร์</v>
          </cell>
          <cell r="B38" t="str">
            <v>034</v>
          </cell>
        </row>
        <row r="39">
          <cell r="A39" t="str">
            <v>035:นครปฐม:นครปฐม</v>
          </cell>
          <cell r="B39" t="str">
            <v>035</v>
          </cell>
        </row>
        <row r="40">
          <cell r="A40" t="str">
            <v>036:ราชบุรี:ราชบุรี</v>
          </cell>
          <cell r="B40" t="str">
            <v>036</v>
          </cell>
        </row>
        <row r="41">
          <cell r="A41" t="str">
            <v>037:สมุทรสาคร:สมุทรสาคร</v>
          </cell>
          <cell r="B41" t="str">
            <v>037</v>
          </cell>
        </row>
        <row r="42">
          <cell r="A42" t="str">
            <v>038:สระบุรี:สระบุรี</v>
          </cell>
          <cell r="B42" t="str">
            <v>038</v>
          </cell>
        </row>
        <row r="43">
          <cell r="A43" t="str">
            <v>039:อยุธยา:อยุธยา</v>
          </cell>
          <cell r="B43" t="str">
            <v>039</v>
          </cell>
        </row>
        <row r="44">
          <cell r="A44" t="str">
            <v>040:เชียงใหม่:เชียงใหม่</v>
          </cell>
          <cell r="B44" t="str">
            <v>040</v>
          </cell>
        </row>
        <row r="45">
          <cell r="A45" t="str">
            <v>041:นครสวรรค์:นครสวรรค์</v>
          </cell>
          <cell r="B45" t="str">
            <v>041</v>
          </cell>
        </row>
        <row r="46">
          <cell r="A46" t="str">
            <v>042:พิษณุโลก:พิษณุโลก</v>
          </cell>
          <cell r="B46" t="str">
            <v>042</v>
          </cell>
        </row>
        <row r="47">
          <cell r="A47" t="str">
            <v>043:ขอนแก่น:ขอนแก่น</v>
          </cell>
          <cell r="B47" t="str">
            <v>043</v>
          </cell>
        </row>
        <row r="48">
          <cell r="A48" t="str">
            <v>044:นครราชสีมา:เทสโก้ โลตัส โคราช</v>
          </cell>
          <cell r="B48" t="str">
            <v>044</v>
          </cell>
        </row>
        <row r="49">
          <cell r="A49" t="str">
            <v>045:สุรินทร์:สุรินทร์</v>
          </cell>
          <cell r="B49" t="str">
            <v>045</v>
          </cell>
        </row>
        <row r="50">
          <cell r="A50" t="str">
            <v>046:อุดรธานี:อุดรธานี</v>
          </cell>
          <cell r="B50" t="str">
            <v>046</v>
          </cell>
        </row>
        <row r="51">
          <cell r="A51" t="str">
            <v>047:อุบลราชธานี:อุบลราชธานี</v>
          </cell>
          <cell r="B51" t="str">
            <v>047</v>
          </cell>
        </row>
        <row r="52">
          <cell r="A52" t="str">
            <v>048:จันทบุรี:จันทบุรี</v>
          </cell>
          <cell r="B52" t="str">
            <v>048</v>
          </cell>
        </row>
        <row r="53">
          <cell r="A53" t="str">
            <v>049:ชลบุรี:ชลบุรี</v>
          </cell>
          <cell r="B53" t="str">
            <v>049</v>
          </cell>
        </row>
        <row r="54">
          <cell r="A54" t="str">
            <v>050:ชลบุรี:พัทยา</v>
          </cell>
          <cell r="B54" t="str">
            <v>050</v>
          </cell>
        </row>
        <row r="55">
          <cell r="A55" t="str">
            <v>051:ชลบุรี:ศรีราชา</v>
          </cell>
          <cell r="B55" t="str">
            <v>051</v>
          </cell>
        </row>
        <row r="56">
          <cell r="A56" t="str">
            <v>052:ระยอง:ระยอง</v>
          </cell>
          <cell r="B56" t="str">
            <v>052</v>
          </cell>
        </row>
        <row r="57">
          <cell r="A57" t="str">
            <v>053:กระบี่:กระบี่</v>
          </cell>
          <cell r="B57" t="str">
            <v>053</v>
          </cell>
        </row>
        <row r="58">
          <cell r="A58" t="str">
            <v>054:ตรัง:ตรัง</v>
          </cell>
          <cell r="B58" t="str">
            <v>054</v>
          </cell>
        </row>
        <row r="59">
          <cell r="A59" t="str">
            <v>055:ภูเก็ต:ถนนรัษฎา ภูเก็ต</v>
          </cell>
          <cell r="B59" t="str">
            <v>055</v>
          </cell>
        </row>
        <row r="60">
          <cell r="A60" t="str">
            <v>056:ภูเก็ต:ภูเก็ต</v>
          </cell>
          <cell r="B60" t="str">
            <v>056</v>
          </cell>
        </row>
        <row r="61">
          <cell r="A61" t="str">
            <v>057:สงขลา:ถนนนิพัทธ์อุทิศ 2 หาดใหญ่</v>
          </cell>
          <cell r="B61" t="str">
            <v>057</v>
          </cell>
        </row>
        <row r="62">
          <cell r="A62" t="str">
            <v>058:สงขลา:สงขลา</v>
          </cell>
          <cell r="B62" t="str">
            <v>058</v>
          </cell>
        </row>
        <row r="63">
          <cell r="A63" t="str">
            <v>060:พิษณุโลก:พิษณุโลก</v>
          </cell>
          <cell r="B63" t="str">
            <v>060</v>
          </cell>
        </row>
        <row r="64">
          <cell r="A64" t="str">
            <v>059:สุราษฎร์ธานี:สุราษฎร์ธานี</v>
          </cell>
          <cell r="B64" t="str">
            <v>059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A5" t="str">
            <v>Country</v>
          </cell>
          <cell r="D5" t="str">
            <v>Numeric_code</v>
          </cell>
        </row>
        <row r="6">
          <cell r="A6" t="str">
            <v>Afghanistan</v>
          </cell>
          <cell r="D6">
            <v>4</v>
          </cell>
        </row>
        <row r="7">
          <cell r="A7" t="str">
            <v>Albania</v>
          </cell>
          <cell r="D7">
            <v>8</v>
          </cell>
        </row>
        <row r="8">
          <cell r="A8" t="str">
            <v>Algeria</v>
          </cell>
          <cell r="D8">
            <v>12</v>
          </cell>
        </row>
        <row r="9">
          <cell r="A9" t="str">
            <v>American Samoa</v>
          </cell>
          <cell r="D9">
            <v>16</v>
          </cell>
        </row>
        <row r="10">
          <cell r="A10" t="str">
            <v>Andorra</v>
          </cell>
          <cell r="D10">
            <v>20</v>
          </cell>
        </row>
        <row r="11">
          <cell r="A11" t="str">
            <v>Angola</v>
          </cell>
          <cell r="D11">
            <v>24</v>
          </cell>
        </row>
        <row r="12">
          <cell r="A12" t="str">
            <v>Anguilla</v>
          </cell>
          <cell r="D12">
            <v>660</v>
          </cell>
        </row>
        <row r="13">
          <cell r="A13" t="str">
            <v>Antarctica</v>
          </cell>
          <cell r="D13">
            <v>10</v>
          </cell>
        </row>
        <row r="14">
          <cell r="A14" t="str">
            <v>Antigua and Barbuda</v>
          </cell>
          <cell r="D14">
            <v>28</v>
          </cell>
        </row>
        <row r="15">
          <cell r="A15" t="str">
            <v>Argentina</v>
          </cell>
          <cell r="D15">
            <v>32</v>
          </cell>
        </row>
        <row r="16">
          <cell r="A16" t="str">
            <v>Armenia</v>
          </cell>
          <cell r="D16">
            <v>51</v>
          </cell>
        </row>
        <row r="17">
          <cell r="A17" t="str">
            <v>Aruba</v>
          </cell>
          <cell r="D17">
            <v>533</v>
          </cell>
        </row>
        <row r="18">
          <cell r="A18" t="str">
            <v>Australia</v>
          </cell>
          <cell r="D18">
            <v>36</v>
          </cell>
        </row>
        <row r="19">
          <cell r="A19" t="str">
            <v>Austria</v>
          </cell>
          <cell r="D19">
            <v>40</v>
          </cell>
        </row>
        <row r="20">
          <cell r="A20" t="str">
            <v>Azerbaijan</v>
          </cell>
          <cell r="D20">
            <v>31</v>
          </cell>
        </row>
        <row r="21">
          <cell r="A21" t="str">
            <v>Bahamas</v>
          </cell>
          <cell r="D21">
            <v>44</v>
          </cell>
        </row>
        <row r="22">
          <cell r="A22" t="str">
            <v>Bahrain</v>
          </cell>
          <cell r="D22">
            <v>48</v>
          </cell>
        </row>
        <row r="23">
          <cell r="A23" t="str">
            <v>Bangladesh</v>
          </cell>
          <cell r="D23">
            <v>50</v>
          </cell>
        </row>
        <row r="24">
          <cell r="A24" t="str">
            <v>Barbados</v>
          </cell>
          <cell r="D24">
            <v>52</v>
          </cell>
        </row>
        <row r="25">
          <cell r="A25" t="str">
            <v>Belarus</v>
          </cell>
          <cell r="D25">
            <v>112</v>
          </cell>
        </row>
        <row r="26">
          <cell r="A26" t="str">
            <v>Belgium</v>
          </cell>
          <cell r="D26">
            <v>56</v>
          </cell>
        </row>
        <row r="27">
          <cell r="A27" t="str">
            <v>Belize</v>
          </cell>
          <cell r="D27">
            <v>84</v>
          </cell>
        </row>
        <row r="28">
          <cell r="A28" t="str">
            <v>Benin</v>
          </cell>
          <cell r="D28">
            <v>204</v>
          </cell>
        </row>
        <row r="29">
          <cell r="A29" t="str">
            <v>Bermuda</v>
          </cell>
          <cell r="D29">
            <v>60</v>
          </cell>
        </row>
        <row r="30">
          <cell r="A30" t="str">
            <v>Bhutan</v>
          </cell>
          <cell r="D30">
            <v>64</v>
          </cell>
        </row>
        <row r="31">
          <cell r="A31" t="str">
            <v>Bolivia Plurinational State of</v>
          </cell>
          <cell r="D31">
            <v>68</v>
          </cell>
        </row>
        <row r="32">
          <cell r="A32" t="str">
            <v>Bosnia and Herzegovina</v>
          </cell>
          <cell r="D32">
            <v>70</v>
          </cell>
        </row>
        <row r="33">
          <cell r="A33" t="str">
            <v>Botswana</v>
          </cell>
          <cell r="D33">
            <v>72</v>
          </cell>
        </row>
        <row r="34">
          <cell r="A34" t="str">
            <v>Bouvet Island</v>
          </cell>
          <cell r="D34">
            <v>74</v>
          </cell>
        </row>
        <row r="35">
          <cell r="A35" t="str">
            <v>Brazil</v>
          </cell>
          <cell r="D35">
            <v>76</v>
          </cell>
        </row>
        <row r="36">
          <cell r="A36" t="str">
            <v>British Indian Ocean Territory</v>
          </cell>
          <cell r="D36">
            <v>86</v>
          </cell>
        </row>
        <row r="37">
          <cell r="A37" t="str">
            <v>Brunei Darussalam</v>
          </cell>
          <cell r="D37">
            <v>96</v>
          </cell>
        </row>
        <row r="38">
          <cell r="A38" t="str">
            <v>Bulgaria</v>
          </cell>
          <cell r="D38">
            <v>100</v>
          </cell>
        </row>
        <row r="39">
          <cell r="A39" t="str">
            <v>Burkina Faso</v>
          </cell>
          <cell r="D39">
            <v>854</v>
          </cell>
        </row>
        <row r="40">
          <cell r="A40" t="str">
            <v>Burundi</v>
          </cell>
          <cell r="D40">
            <v>108</v>
          </cell>
        </row>
        <row r="41">
          <cell r="A41" t="str">
            <v>Cambodia</v>
          </cell>
          <cell r="D41">
            <v>116</v>
          </cell>
        </row>
        <row r="42">
          <cell r="A42" t="str">
            <v>Cameroon</v>
          </cell>
          <cell r="D42">
            <v>120</v>
          </cell>
        </row>
        <row r="43">
          <cell r="A43" t="str">
            <v>Canada</v>
          </cell>
          <cell r="D43">
            <v>124</v>
          </cell>
        </row>
        <row r="44">
          <cell r="A44" t="str">
            <v>Cape Verde</v>
          </cell>
          <cell r="D44">
            <v>132</v>
          </cell>
        </row>
        <row r="45">
          <cell r="A45" t="str">
            <v>Cayman Islands</v>
          </cell>
          <cell r="D45">
            <v>136</v>
          </cell>
        </row>
        <row r="46">
          <cell r="A46" t="str">
            <v>Central African Republic</v>
          </cell>
          <cell r="D46">
            <v>140</v>
          </cell>
        </row>
        <row r="47">
          <cell r="A47" t="str">
            <v>Chad</v>
          </cell>
          <cell r="D47">
            <v>148</v>
          </cell>
        </row>
        <row r="48">
          <cell r="A48" t="str">
            <v>Chile</v>
          </cell>
          <cell r="D48">
            <v>152</v>
          </cell>
        </row>
        <row r="49">
          <cell r="A49" t="str">
            <v>China</v>
          </cell>
          <cell r="D49">
            <v>156</v>
          </cell>
        </row>
        <row r="50">
          <cell r="A50" t="str">
            <v>Christmas Island</v>
          </cell>
          <cell r="D50">
            <v>162</v>
          </cell>
        </row>
        <row r="51">
          <cell r="A51" t="str">
            <v>Cocos (Keeling) Islands</v>
          </cell>
          <cell r="D51">
            <v>166</v>
          </cell>
        </row>
        <row r="52">
          <cell r="A52" t="str">
            <v>Colombia</v>
          </cell>
          <cell r="D52">
            <v>170</v>
          </cell>
        </row>
        <row r="53">
          <cell r="A53" t="str">
            <v>Comoros</v>
          </cell>
          <cell r="D53">
            <v>174</v>
          </cell>
        </row>
        <row r="54">
          <cell r="A54" t="str">
            <v>Congo</v>
          </cell>
          <cell r="D54">
            <v>178</v>
          </cell>
        </row>
        <row r="55">
          <cell r="A55" t="str">
            <v>Congo the Democratic Republic of the</v>
          </cell>
          <cell r="D55">
            <v>180</v>
          </cell>
        </row>
        <row r="56">
          <cell r="A56" t="str">
            <v>Cook Islands</v>
          </cell>
          <cell r="D56">
            <v>184</v>
          </cell>
        </row>
        <row r="57">
          <cell r="A57" t="str">
            <v>Costa Rica</v>
          </cell>
          <cell r="D57">
            <v>188</v>
          </cell>
        </row>
        <row r="58">
          <cell r="A58" t="str">
            <v>Côte d'Ivoire</v>
          </cell>
          <cell r="D58">
            <v>384</v>
          </cell>
        </row>
        <row r="59">
          <cell r="A59" t="str">
            <v>Croatia</v>
          </cell>
          <cell r="D59">
            <v>191</v>
          </cell>
        </row>
        <row r="60">
          <cell r="A60" t="str">
            <v>Cuba</v>
          </cell>
          <cell r="D60">
            <v>192</v>
          </cell>
        </row>
        <row r="61">
          <cell r="A61" t="str">
            <v>Cyprus</v>
          </cell>
          <cell r="D61">
            <v>196</v>
          </cell>
        </row>
        <row r="62">
          <cell r="A62" t="str">
            <v>Czech Republic</v>
          </cell>
          <cell r="D62">
            <v>203</v>
          </cell>
        </row>
        <row r="63">
          <cell r="A63" t="str">
            <v>Denmark</v>
          </cell>
          <cell r="D63">
            <v>208</v>
          </cell>
        </row>
        <row r="64">
          <cell r="A64" t="str">
            <v>Djibouti</v>
          </cell>
          <cell r="D64">
            <v>262</v>
          </cell>
        </row>
        <row r="65">
          <cell r="A65" t="str">
            <v>Dominica</v>
          </cell>
          <cell r="D65">
            <v>212</v>
          </cell>
        </row>
        <row r="66">
          <cell r="A66" t="str">
            <v>Dominican Republic</v>
          </cell>
          <cell r="D66">
            <v>214</v>
          </cell>
        </row>
        <row r="67">
          <cell r="A67" t="str">
            <v>Ecuador</v>
          </cell>
          <cell r="D67">
            <v>218</v>
          </cell>
        </row>
        <row r="68">
          <cell r="A68" t="str">
            <v>Egypt</v>
          </cell>
          <cell r="D68">
            <v>818</v>
          </cell>
        </row>
        <row r="69">
          <cell r="A69" t="str">
            <v>El Salvador</v>
          </cell>
          <cell r="D69">
            <v>222</v>
          </cell>
        </row>
        <row r="70">
          <cell r="A70" t="str">
            <v>Equatorial Guinea</v>
          </cell>
          <cell r="D70">
            <v>226</v>
          </cell>
        </row>
        <row r="71">
          <cell r="A71" t="str">
            <v>Eritrea</v>
          </cell>
          <cell r="D71">
            <v>232</v>
          </cell>
        </row>
        <row r="72">
          <cell r="A72" t="str">
            <v>Estonia</v>
          </cell>
          <cell r="D72">
            <v>233</v>
          </cell>
        </row>
        <row r="73">
          <cell r="A73" t="str">
            <v>Ethiopia</v>
          </cell>
          <cell r="D73">
            <v>231</v>
          </cell>
        </row>
        <row r="74">
          <cell r="A74" t="str">
            <v>Falkland Islands (Malvinas)</v>
          </cell>
          <cell r="D74">
            <v>238</v>
          </cell>
        </row>
        <row r="75">
          <cell r="A75" t="str">
            <v>Faroe Islands</v>
          </cell>
          <cell r="D75">
            <v>234</v>
          </cell>
        </row>
        <row r="76">
          <cell r="A76" t="str">
            <v>Fiji</v>
          </cell>
          <cell r="D76">
            <v>242</v>
          </cell>
        </row>
        <row r="77">
          <cell r="A77" t="str">
            <v>Finland</v>
          </cell>
          <cell r="D77">
            <v>246</v>
          </cell>
        </row>
        <row r="78">
          <cell r="A78" t="str">
            <v>France</v>
          </cell>
          <cell r="D78">
            <v>250</v>
          </cell>
        </row>
        <row r="79">
          <cell r="A79" t="str">
            <v>French Guiana</v>
          </cell>
          <cell r="D79">
            <v>254</v>
          </cell>
        </row>
        <row r="80">
          <cell r="A80" t="str">
            <v>French Polynesia</v>
          </cell>
          <cell r="D80">
            <v>258</v>
          </cell>
        </row>
        <row r="81">
          <cell r="A81" t="str">
            <v>French Southern Territories</v>
          </cell>
          <cell r="D81">
            <v>260</v>
          </cell>
        </row>
        <row r="82">
          <cell r="A82" t="str">
            <v>Gabon</v>
          </cell>
          <cell r="D82">
            <v>266</v>
          </cell>
        </row>
        <row r="83">
          <cell r="A83" t="str">
            <v>Gambia</v>
          </cell>
          <cell r="D83">
            <v>270</v>
          </cell>
        </row>
        <row r="84">
          <cell r="A84" t="str">
            <v>Georgia</v>
          </cell>
          <cell r="D84">
            <v>268</v>
          </cell>
        </row>
        <row r="85">
          <cell r="A85" t="str">
            <v>Germany</v>
          </cell>
          <cell r="D85">
            <v>276</v>
          </cell>
        </row>
        <row r="86">
          <cell r="A86" t="str">
            <v>Ghana</v>
          </cell>
          <cell r="D86">
            <v>288</v>
          </cell>
        </row>
        <row r="87">
          <cell r="A87" t="str">
            <v>Gibraltar</v>
          </cell>
          <cell r="D87">
            <v>292</v>
          </cell>
        </row>
        <row r="88">
          <cell r="A88" t="str">
            <v>Greece</v>
          </cell>
          <cell r="D88">
            <v>300</v>
          </cell>
        </row>
        <row r="89">
          <cell r="A89" t="str">
            <v>Greenland</v>
          </cell>
          <cell r="D89">
            <v>304</v>
          </cell>
        </row>
        <row r="90">
          <cell r="A90" t="str">
            <v>Grenada</v>
          </cell>
          <cell r="D90">
            <v>308</v>
          </cell>
        </row>
        <row r="91">
          <cell r="A91" t="str">
            <v>Guadeloupe</v>
          </cell>
          <cell r="D91">
            <v>312</v>
          </cell>
        </row>
        <row r="92">
          <cell r="A92" t="str">
            <v>Guam</v>
          </cell>
          <cell r="D92">
            <v>316</v>
          </cell>
        </row>
        <row r="93">
          <cell r="A93" t="str">
            <v>Guatemala</v>
          </cell>
          <cell r="D93">
            <v>320</v>
          </cell>
        </row>
        <row r="94">
          <cell r="A94" t="str">
            <v>Guernsey</v>
          </cell>
          <cell r="D94">
            <v>831</v>
          </cell>
        </row>
        <row r="95">
          <cell r="A95" t="str">
            <v>Guinea</v>
          </cell>
          <cell r="D95">
            <v>324</v>
          </cell>
        </row>
        <row r="96">
          <cell r="A96" t="str">
            <v>Guinea-Bissau</v>
          </cell>
          <cell r="D96">
            <v>624</v>
          </cell>
        </row>
        <row r="97">
          <cell r="A97" t="str">
            <v>Guyana</v>
          </cell>
          <cell r="D97">
            <v>328</v>
          </cell>
        </row>
        <row r="98">
          <cell r="A98" t="str">
            <v>Haiti</v>
          </cell>
          <cell r="D98">
            <v>332</v>
          </cell>
        </row>
        <row r="99">
          <cell r="A99" t="str">
            <v>Heard Island and McDonald Islands</v>
          </cell>
          <cell r="D99">
            <v>334</v>
          </cell>
        </row>
        <row r="100">
          <cell r="A100" t="str">
            <v>Holy See (Vatican City State)</v>
          </cell>
          <cell r="D100">
            <v>336</v>
          </cell>
        </row>
        <row r="101">
          <cell r="A101" t="str">
            <v>Honduras</v>
          </cell>
          <cell r="D101">
            <v>340</v>
          </cell>
        </row>
        <row r="102">
          <cell r="A102" t="str">
            <v>Hong Kong</v>
          </cell>
          <cell r="D102">
            <v>344</v>
          </cell>
        </row>
        <row r="103">
          <cell r="A103" t="str">
            <v>Hungary</v>
          </cell>
          <cell r="D103">
            <v>348</v>
          </cell>
        </row>
        <row r="104">
          <cell r="A104" t="str">
            <v>Iceland</v>
          </cell>
          <cell r="D104">
            <v>352</v>
          </cell>
        </row>
        <row r="105">
          <cell r="A105" t="str">
            <v>India</v>
          </cell>
          <cell r="D105">
            <v>356</v>
          </cell>
        </row>
        <row r="106">
          <cell r="A106" t="str">
            <v>Indonesia</v>
          </cell>
          <cell r="D106">
            <v>360</v>
          </cell>
        </row>
        <row r="107">
          <cell r="A107" t="str">
            <v>Iran Islamic Republic of</v>
          </cell>
          <cell r="D107">
            <v>364</v>
          </cell>
        </row>
        <row r="108">
          <cell r="A108" t="str">
            <v>Iraq</v>
          </cell>
          <cell r="D108">
            <v>368</v>
          </cell>
        </row>
        <row r="109">
          <cell r="A109" t="str">
            <v>Ireland</v>
          </cell>
          <cell r="D109">
            <v>372</v>
          </cell>
        </row>
        <row r="110">
          <cell r="A110" t="str">
            <v>Isle of Man</v>
          </cell>
          <cell r="D110">
            <v>833</v>
          </cell>
        </row>
        <row r="111">
          <cell r="A111" t="str">
            <v>Israel</v>
          </cell>
          <cell r="D111">
            <v>376</v>
          </cell>
        </row>
        <row r="112">
          <cell r="A112" t="str">
            <v>Italy</v>
          </cell>
          <cell r="D112">
            <v>380</v>
          </cell>
        </row>
        <row r="113">
          <cell r="A113" t="str">
            <v>Jamaica</v>
          </cell>
          <cell r="D113">
            <v>388</v>
          </cell>
        </row>
        <row r="114">
          <cell r="A114" t="str">
            <v>Japan</v>
          </cell>
          <cell r="D114">
            <v>392</v>
          </cell>
        </row>
        <row r="115">
          <cell r="A115" t="str">
            <v>Jersey</v>
          </cell>
          <cell r="D115">
            <v>832</v>
          </cell>
        </row>
        <row r="116">
          <cell r="A116" t="str">
            <v>Jordan</v>
          </cell>
          <cell r="D116">
            <v>400</v>
          </cell>
        </row>
        <row r="117">
          <cell r="A117" t="str">
            <v>Kazakhstan</v>
          </cell>
          <cell r="D117">
            <v>398</v>
          </cell>
        </row>
        <row r="118">
          <cell r="A118" t="str">
            <v>Kenya</v>
          </cell>
          <cell r="D118">
            <v>404</v>
          </cell>
        </row>
        <row r="119">
          <cell r="A119" t="str">
            <v>Kiribati</v>
          </cell>
          <cell r="D119">
            <v>296</v>
          </cell>
        </row>
        <row r="120">
          <cell r="A120" t="str">
            <v>Korea Democratic People's Republic of</v>
          </cell>
          <cell r="D120">
            <v>408</v>
          </cell>
        </row>
        <row r="121">
          <cell r="A121" t="str">
            <v>Korea Republic of</v>
          </cell>
          <cell r="D121">
            <v>410</v>
          </cell>
        </row>
        <row r="122">
          <cell r="A122" t="str">
            <v>Kuwait</v>
          </cell>
          <cell r="D122">
            <v>414</v>
          </cell>
        </row>
        <row r="123">
          <cell r="A123" t="str">
            <v>Kyrgyzstan</v>
          </cell>
          <cell r="D123">
            <v>417</v>
          </cell>
        </row>
        <row r="124">
          <cell r="A124" t="str">
            <v>Lao People's Democratic Republic</v>
          </cell>
          <cell r="D124">
            <v>418</v>
          </cell>
        </row>
        <row r="125">
          <cell r="A125" t="str">
            <v>Latvia</v>
          </cell>
          <cell r="D125">
            <v>428</v>
          </cell>
        </row>
        <row r="126">
          <cell r="A126" t="str">
            <v>Lebanon</v>
          </cell>
          <cell r="D126">
            <v>422</v>
          </cell>
        </row>
        <row r="127">
          <cell r="A127" t="str">
            <v>Lesotho</v>
          </cell>
          <cell r="D127">
            <v>426</v>
          </cell>
        </row>
        <row r="128">
          <cell r="A128" t="str">
            <v>Liberia</v>
          </cell>
          <cell r="D128">
            <v>430</v>
          </cell>
        </row>
        <row r="129">
          <cell r="A129" t="str">
            <v>Libyan Arab Jamahiriya</v>
          </cell>
          <cell r="D129">
            <v>434</v>
          </cell>
        </row>
        <row r="130">
          <cell r="A130" t="str">
            <v>Liechtenstein</v>
          </cell>
          <cell r="D130">
            <v>438</v>
          </cell>
        </row>
        <row r="131">
          <cell r="A131" t="str">
            <v>Lithuania</v>
          </cell>
          <cell r="D131">
            <v>440</v>
          </cell>
        </row>
        <row r="132">
          <cell r="A132" t="str">
            <v>Luxembourg</v>
          </cell>
          <cell r="D132">
            <v>442</v>
          </cell>
        </row>
        <row r="133">
          <cell r="A133" t="str">
            <v>Macao</v>
          </cell>
          <cell r="D133">
            <v>446</v>
          </cell>
        </row>
        <row r="134">
          <cell r="A134" t="str">
            <v>Macedonia the former Yugoslav Republic of</v>
          </cell>
          <cell r="D134">
            <v>807</v>
          </cell>
        </row>
        <row r="135">
          <cell r="A135" t="str">
            <v>Madagascar</v>
          </cell>
          <cell r="D135">
            <v>450</v>
          </cell>
        </row>
        <row r="136">
          <cell r="A136" t="str">
            <v>Malawi</v>
          </cell>
          <cell r="D136">
            <v>454</v>
          </cell>
        </row>
        <row r="137">
          <cell r="A137" t="str">
            <v>Malaysia</v>
          </cell>
          <cell r="D137">
            <v>458</v>
          </cell>
        </row>
        <row r="138">
          <cell r="A138" t="str">
            <v>Maldives</v>
          </cell>
          <cell r="D138">
            <v>462</v>
          </cell>
        </row>
        <row r="139">
          <cell r="A139" t="str">
            <v>Mali</v>
          </cell>
          <cell r="D139">
            <v>466</v>
          </cell>
        </row>
        <row r="140">
          <cell r="A140" t="str">
            <v>Malta</v>
          </cell>
          <cell r="D140">
            <v>470</v>
          </cell>
        </row>
        <row r="141">
          <cell r="A141" t="str">
            <v>Marshall Islands</v>
          </cell>
          <cell r="D141">
            <v>584</v>
          </cell>
        </row>
        <row r="142">
          <cell r="A142" t="str">
            <v>Martinique</v>
          </cell>
          <cell r="D142">
            <v>474</v>
          </cell>
        </row>
        <row r="143">
          <cell r="A143" t="str">
            <v>Mauritania</v>
          </cell>
          <cell r="D143">
            <v>478</v>
          </cell>
        </row>
        <row r="144">
          <cell r="A144" t="str">
            <v>Mauritius</v>
          </cell>
          <cell r="D144">
            <v>480</v>
          </cell>
        </row>
        <row r="145">
          <cell r="A145" t="str">
            <v>Mayotte</v>
          </cell>
          <cell r="D145">
            <v>175</v>
          </cell>
        </row>
        <row r="146">
          <cell r="A146" t="str">
            <v>Mexico</v>
          </cell>
          <cell r="D146">
            <v>484</v>
          </cell>
        </row>
        <row r="147">
          <cell r="A147" t="str">
            <v>Micronesia Federated States of</v>
          </cell>
          <cell r="D147">
            <v>583</v>
          </cell>
        </row>
        <row r="148">
          <cell r="A148" t="str">
            <v>Moldova Republic of</v>
          </cell>
          <cell r="D148">
            <v>498</v>
          </cell>
        </row>
        <row r="149">
          <cell r="A149" t="str">
            <v>Monaco</v>
          </cell>
          <cell r="D149">
            <v>492</v>
          </cell>
        </row>
        <row r="150">
          <cell r="A150" t="str">
            <v>Mongolia</v>
          </cell>
          <cell r="D150">
            <v>496</v>
          </cell>
        </row>
        <row r="151">
          <cell r="A151" t="str">
            <v>Montenegro</v>
          </cell>
          <cell r="D151">
            <v>499</v>
          </cell>
        </row>
        <row r="152">
          <cell r="A152" t="str">
            <v>Montserrat</v>
          </cell>
          <cell r="D152">
            <v>500</v>
          </cell>
        </row>
        <row r="153">
          <cell r="A153" t="str">
            <v>Morocco</v>
          </cell>
          <cell r="D153">
            <v>504</v>
          </cell>
        </row>
        <row r="154">
          <cell r="A154" t="str">
            <v>Mozambique</v>
          </cell>
          <cell r="D154">
            <v>508</v>
          </cell>
        </row>
        <row r="155">
          <cell r="A155" t="str">
            <v>Myanmar</v>
          </cell>
          <cell r="D155">
            <v>104</v>
          </cell>
        </row>
        <row r="156">
          <cell r="A156" t="str">
            <v>Namibia</v>
          </cell>
          <cell r="D156">
            <v>516</v>
          </cell>
        </row>
        <row r="157">
          <cell r="A157" t="str">
            <v>Nauru</v>
          </cell>
          <cell r="D157">
            <v>520</v>
          </cell>
        </row>
        <row r="158">
          <cell r="A158" t="str">
            <v>Nepal</v>
          </cell>
          <cell r="D158">
            <v>524</v>
          </cell>
        </row>
        <row r="159">
          <cell r="A159" t="str">
            <v>Netherlands</v>
          </cell>
          <cell r="D159">
            <v>528</v>
          </cell>
        </row>
        <row r="160">
          <cell r="A160" t="str">
            <v>Netherlands Antilles</v>
          </cell>
          <cell r="D160">
            <v>530</v>
          </cell>
        </row>
        <row r="161">
          <cell r="A161" t="str">
            <v>New Caledonia</v>
          </cell>
          <cell r="D161">
            <v>540</v>
          </cell>
        </row>
        <row r="162">
          <cell r="A162" t="str">
            <v>New Zealand</v>
          </cell>
          <cell r="D162">
            <v>554</v>
          </cell>
        </row>
        <row r="163">
          <cell r="A163" t="str">
            <v>Nicaragua</v>
          </cell>
          <cell r="D163">
            <v>558</v>
          </cell>
        </row>
        <row r="164">
          <cell r="A164" t="str">
            <v>Niger</v>
          </cell>
          <cell r="D164">
            <v>562</v>
          </cell>
        </row>
        <row r="165">
          <cell r="A165" t="str">
            <v>Nigeria</v>
          </cell>
          <cell r="D165">
            <v>566</v>
          </cell>
        </row>
        <row r="166">
          <cell r="A166" t="str">
            <v>Niue</v>
          </cell>
          <cell r="D166">
            <v>570</v>
          </cell>
        </row>
        <row r="167">
          <cell r="A167" t="str">
            <v>Norfolk Island</v>
          </cell>
          <cell r="D167">
            <v>574</v>
          </cell>
        </row>
        <row r="168">
          <cell r="A168" t="str">
            <v>Northern Mariana Islands</v>
          </cell>
          <cell r="D168">
            <v>580</v>
          </cell>
        </row>
        <row r="169">
          <cell r="A169" t="str">
            <v>Norway</v>
          </cell>
          <cell r="D169">
            <v>578</v>
          </cell>
        </row>
        <row r="170">
          <cell r="A170" t="str">
            <v>Oman</v>
          </cell>
          <cell r="D170">
            <v>512</v>
          </cell>
        </row>
        <row r="171">
          <cell r="A171" t="str">
            <v>Pakistan</v>
          </cell>
          <cell r="D171">
            <v>586</v>
          </cell>
        </row>
        <row r="172">
          <cell r="A172" t="str">
            <v>Palau</v>
          </cell>
          <cell r="D172">
            <v>585</v>
          </cell>
        </row>
        <row r="173">
          <cell r="A173" t="str">
            <v>Palestinian Territory Occupied</v>
          </cell>
          <cell r="D173">
            <v>275</v>
          </cell>
        </row>
        <row r="174">
          <cell r="A174" t="str">
            <v>Panama</v>
          </cell>
          <cell r="D174">
            <v>591</v>
          </cell>
        </row>
        <row r="175">
          <cell r="A175" t="str">
            <v>Papua New Guinea</v>
          </cell>
          <cell r="D175">
            <v>598</v>
          </cell>
        </row>
        <row r="176">
          <cell r="A176" t="str">
            <v>Paraguay</v>
          </cell>
          <cell r="D176">
            <v>600</v>
          </cell>
        </row>
        <row r="177">
          <cell r="A177" t="str">
            <v>Peru</v>
          </cell>
          <cell r="D177">
            <v>604</v>
          </cell>
        </row>
        <row r="178">
          <cell r="A178" t="str">
            <v>Philippines</v>
          </cell>
          <cell r="D178">
            <v>608</v>
          </cell>
        </row>
        <row r="179">
          <cell r="A179" t="str">
            <v>Pitcairn</v>
          </cell>
          <cell r="D179">
            <v>612</v>
          </cell>
        </row>
        <row r="180">
          <cell r="A180" t="str">
            <v>Poland</v>
          </cell>
          <cell r="D180">
            <v>616</v>
          </cell>
        </row>
        <row r="181">
          <cell r="A181" t="str">
            <v>Portugal</v>
          </cell>
          <cell r="D181">
            <v>620</v>
          </cell>
        </row>
        <row r="182">
          <cell r="A182" t="str">
            <v>Puerto Rico</v>
          </cell>
          <cell r="D182">
            <v>630</v>
          </cell>
        </row>
        <row r="183">
          <cell r="A183" t="str">
            <v>Qatar</v>
          </cell>
          <cell r="D183">
            <v>634</v>
          </cell>
        </row>
        <row r="184">
          <cell r="A184" t="str">
            <v>Réunion</v>
          </cell>
          <cell r="D184">
            <v>638</v>
          </cell>
        </row>
        <row r="185">
          <cell r="A185" t="str">
            <v>Romania</v>
          </cell>
          <cell r="D185">
            <v>642</v>
          </cell>
        </row>
        <row r="186">
          <cell r="A186" t="str">
            <v>Russian Federation</v>
          </cell>
          <cell r="D186">
            <v>643</v>
          </cell>
        </row>
        <row r="187">
          <cell r="A187" t="str">
            <v>Rwanda</v>
          </cell>
          <cell r="D187">
            <v>646</v>
          </cell>
        </row>
        <row r="188">
          <cell r="A188" t="str">
            <v>Saint Helena Ascension and Tristan da Cunha</v>
          </cell>
          <cell r="D188">
            <v>654</v>
          </cell>
        </row>
        <row r="189">
          <cell r="A189" t="str">
            <v>Saint Kitts and Nevis</v>
          </cell>
          <cell r="D189">
            <v>659</v>
          </cell>
        </row>
        <row r="190">
          <cell r="A190" t="str">
            <v>Saint Lucia</v>
          </cell>
          <cell r="D190">
            <v>662</v>
          </cell>
        </row>
        <row r="191">
          <cell r="A191" t="str">
            <v>Saint Pierre and Miquelon</v>
          </cell>
          <cell r="D191">
            <v>666</v>
          </cell>
        </row>
        <row r="192">
          <cell r="A192" t="str">
            <v>Saint Vincent and the Grenadines</v>
          </cell>
          <cell r="D192">
            <v>670</v>
          </cell>
        </row>
        <row r="193">
          <cell r="A193" t="str">
            <v>Samoa</v>
          </cell>
          <cell r="D193">
            <v>882</v>
          </cell>
        </row>
        <row r="194">
          <cell r="A194" t="str">
            <v>San Marino</v>
          </cell>
          <cell r="D194">
            <v>674</v>
          </cell>
        </row>
        <row r="195">
          <cell r="A195" t="str">
            <v>Sao Tome and Principe</v>
          </cell>
          <cell r="D195">
            <v>678</v>
          </cell>
        </row>
        <row r="196">
          <cell r="A196" t="str">
            <v>Saudi Arabia</v>
          </cell>
          <cell r="D196">
            <v>682</v>
          </cell>
        </row>
        <row r="197">
          <cell r="A197" t="str">
            <v>Senegal</v>
          </cell>
          <cell r="D197">
            <v>686</v>
          </cell>
        </row>
        <row r="198">
          <cell r="A198" t="str">
            <v>Serbia</v>
          </cell>
          <cell r="D198">
            <v>688</v>
          </cell>
        </row>
        <row r="199">
          <cell r="A199" t="str">
            <v>Seychelles</v>
          </cell>
          <cell r="D199">
            <v>690</v>
          </cell>
        </row>
        <row r="200">
          <cell r="A200" t="str">
            <v>Sierra Leone</v>
          </cell>
          <cell r="D200">
            <v>694</v>
          </cell>
        </row>
        <row r="201">
          <cell r="A201" t="str">
            <v>Singapore</v>
          </cell>
          <cell r="D201">
            <v>702</v>
          </cell>
        </row>
        <row r="202">
          <cell r="A202" t="str">
            <v>Slovakia</v>
          </cell>
          <cell r="D202">
            <v>703</v>
          </cell>
        </row>
        <row r="203">
          <cell r="A203" t="str">
            <v>Slovenia</v>
          </cell>
          <cell r="D203">
            <v>705</v>
          </cell>
        </row>
        <row r="204">
          <cell r="A204" t="str">
            <v>Solomon Islands</v>
          </cell>
          <cell r="D204">
            <v>90</v>
          </cell>
        </row>
        <row r="205">
          <cell r="A205" t="str">
            <v>Somalia</v>
          </cell>
          <cell r="D205">
            <v>706</v>
          </cell>
        </row>
        <row r="206">
          <cell r="A206" t="str">
            <v>South Africa</v>
          </cell>
          <cell r="D206">
            <v>710</v>
          </cell>
        </row>
        <row r="207">
          <cell r="A207" t="str">
            <v>South Georgia and the South Sandwich Islands</v>
          </cell>
          <cell r="D207">
            <v>239</v>
          </cell>
        </row>
        <row r="208">
          <cell r="A208" t="str">
            <v>Spain</v>
          </cell>
          <cell r="D208">
            <v>724</v>
          </cell>
        </row>
        <row r="209">
          <cell r="A209" t="str">
            <v>Sri Lanka</v>
          </cell>
          <cell r="D209">
            <v>144</v>
          </cell>
        </row>
        <row r="210">
          <cell r="A210" t="str">
            <v>Sudan</v>
          </cell>
          <cell r="D210">
            <v>736</v>
          </cell>
        </row>
        <row r="211">
          <cell r="A211" t="str">
            <v>Suriname</v>
          </cell>
          <cell r="D211">
            <v>740</v>
          </cell>
        </row>
        <row r="212">
          <cell r="A212" t="str">
            <v>Svalbard and Jan Mayen</v>
          </cell>
          <cell r="D212">
            <v>744</v>
          </cell>
        </row>
        <row r="213">
          <cell r="A213" t="str">
            <v>Swaziland</v>
          </cell>
          <cell r="D213">
            <v>748</v>
          </cell>
        </row>
        <row r="214">
          <cell r="A214" t="str">
            <v>Sweden</v>
          </cell>
          <cell r="D214">
            <v>752</v>
          </cell>
        </row>
        <row r="215">
          <cell r="A215" t="str">
            <v>Switzerland</v>
          </cell>
          <cell r="D215">
            <v>756</v>
          </cell>
        </row>
        <row r="216">
          <cell r="A216" t="str">
            <v>Syrian Arab Republic</v>
          </cell>
          <cell r="D216">
            <v>760</v>
          </cell>
        </row>
        <row r="217">
          <cell r="A217" t="str">
            <v>Taiwan Province of China</v>
          </cell>
          <cell r="D217">
            <v>158</v>
          </cell>
        </row>
        <row r="218">
          <cell r="A218" t="str">
            <v>Tajikistan</v>
          </cell>
          <cell r="D218">
            <v>762</v>
          </cell>
        </row>
        <row r="219">
          <cell r="A219" t="str">
            <v>Tanzania United Republic of</v>
          </cell>
          <cell r="D219">
            <v>834</v>
          </cell>
        </row>
        <row r="220">
          <cell r="A220" t="str">
            <v>Thailand</v>
          </cell>
          <cell r="D220">
            <v>764</v>
          </cell>
        </row>
        <row r="221">
          <cell r="A221" t="str">
            <v>Timor-Leste</v>
          </cell>
          <cell r="D221">
            <v>626</v>
          </cell>
        </row>
        <row r="222">
          <cell r="A222" t="str">
            <v>Togo</v>
          </cell>
          <cell r="D222">
            <v>768</v>
          </cell>
        </row>
        <row r="223">
          <cell r="A223" t="str">
            <v>Tokelau</v>
          </cell>
          <cell r="D223">
            <v>772</v>
          </cell>
        </row>
        <row r="224">
          <cell r="A224" t="str">
            <v>Tonga</v>
          </cell>
          <cell r="D224">
            <v>776</v>
          </cell>
        </row>
        <row r="225">
          <cell r="A225" t="str">
            <v>Trinidad and Tobago</v>
          </cell>
          <cell r="D225">
            <v>780</v>
          </cell>
        </row>
        <row r="226">
          <cell r="A226" t="str">
            <v>Tunisia</v>
          </cell>
          <cell r="D226">
            <v>788</v>
          </cell>
        </row>
        <row r="227">
          <cell r="A227" t="str">
            <v>Turkey</v>
          </cell>
          <cell r="D227">
            <v>792</v>
          </cell>
        </row>
        <row r="228">
          <cell r="A228" t="str">
            <v>Turkmenistan</v>
          </cell>
          <cell r="D228">
            <v>795</v>
          </cell>
        </row>
        <row r="229">
          <cell r="A229" t="str">
            <v>Turks and Caicos Islands</v>
          </cell>
          <cell r="D229">
            <v>796</v>
          </cell>
        </row>
        <row r="230">
          <cell r="A230" t="str">
            <v>Tuvalu</v>
          </cell>
          <cell r="D230">
            <v>798</v>
          </cell>
        </row>
        <row r="231">
          <cell r="A231" t="str">
            <v>Uganda</v>
          </cell>
          <cell r="D231">
            <v>800</v>
          </cell>
        </row>
        <row r="232">
          <cell r="A232" t="str">
            <v>Ukraine</v>
          </cell>
          <cell r="D232">
            <v>804</v>
          </cell>
        </row>
        <row r="233">
          <cell r="A233" t="str">
            <v>United Arab Emirates</v>
          </cell>
          <cell r="D233">
            <v>784</v>
          </cell>
        </row>
        <row r="234">
          <cell r="A234" t="str">
            <v>United Kingdom</v>
          </cell>
          <cell r="D234">
            <v>826</v>
          </cell>
        </row>
        <row r="235">
          <cell r="A235" t="str">
            <v>United States</v>
          </cell>
          <cell r="D235">
            <v>840</v>
          </cell>
        </row>
        <row r="236">
          <cell r="A236" t="str">
            <v>United States Minor Outlying Islands</v>
          </cell>
          <cell r="D236">
            <v>581</v>
          </cell>
        </row>
        <row r="237">
          <cell r="A237" t="str">
            <v>Uruguay</v>
          </cell>
          <cell r="D237">
            <v>858</v>
          </cell>
        </row>
        <row r="238">
          <cell r="A238" t="str">
            <v>Uzbekistan</v>
          </cell>
          <cell r="D238">
            <v>860</v>
          </cell>
        </row>
        <row r="239">
          <cell r="A239" t="str">
            <v>Vanuatu</v>
          </cell>
          <cell r="D239">
            <v>548</v>
          </cell>
        </row>
        <row r="240">
          <cell r="A240" t="str">
            <v>Venezuela Bolivarian Republic of</v>
          </cell>
          <cell r="D240">
            <v>862</v>
          </cell>
        </row>
        <row r="241">
          <cell r="A241" t="str">
            <v>Viet Nam</v>
          </cell>
          <cell r="D241">
            <v>704</v>
          </cell>
        </row>
        <row r="242">
          <cell r="A242" t="str">
            <v>Virgin Islands British</v>
          </cell>
          <cell r="D242">
            <v>92</v>
          </cell>
        </row>
        <row r="243">
          <cell r="A243" t="str">
            <v>Virgin Islands U.S.</v>
          </cell>
          <cell r="D243">
            <v>850</v>
          </cell>
        </row>
        <row r="244">
          <cell r="A244" t="str">
            <v>Wallis and Futuna</v>
          </cell>
          <cell r="D244">
            <v>876</v>
          </cell>
        </row>
        <row r="245">
          <cell r="A245" t="str">
            <v>Western Sahara</v>
          </cell>
          <cell r="D245">
            <v>732</v>
          </cell>
        </row>
        <row r="246">
          <cell r="A246" t="str">
            <v>Yemen</v>
          </cell>
          <cell r="D246">
            <v>887</v>
          </cell>
        </row>
        <row r="247">
          <cell r="A247" t="str">
            <v>Zambia</v>
          </cell>
          <cell r="D247">
            <v>894</v>
          </cell>
        </row>
        <row r="248">
          <cell r="A248" t="str">
            <v>Zimbabwe</v>
          </cell>
          <cell r="D248">
            <v>716</v>
          </cell>
        </row>
      </sheetData>
      <sheetData sheetId="16">
        <row r="5">
          <cell r="A5" t="str">
            <v>Province</v>
          </cell>
          <cell r="D5" t="str">
            <v>ISO4D</v>
          </cell>
        </row>
        <row r="6">
          <cell r="A6" t="str">
            <v>Amnat Charoen</v>
          </cell>
          <cell r="D6" t="str">
            <v>037</v>
          </cell>
        </row>
        <row r="7">
          <cell r="A7" t="str">
            <v>Ang Thong</v>
          </cell>
          <cell r="D7" t="str">
            <v>015</v>
          </cell>
        </row>
        <row r="8">
          <cell r="A8" t="str">
            <v>Bangkok</v>
          </cell>
          <cell r="D8" t="str">
            <v>010</v>
          </cell>
        </row>
        <row r="9">
          <cell r="A9" t="str">
            <v>B</v>
          </cell>
          <cell r="D9" t="str">
            <v>011</v>
          </cell>
        </row>
        <row r="10">
          <cell r="A10" t="str">
            <v>Bueng Kan</v>
          </cell>
          <cell r="D10" t="str">
            <v>038</v>
          </cell>
        </row>
        <row r="11">
          <cell r="A11" t="str">
            <v>Buri Ram</v>
          </cell>
          <cell r="D11" t="str">
            <v>031</v>
          </cell>
        </row>
        <row r="12">
          <cell r="A12" t="str">
            <v>Chachoengsao</v>
          </cell>
          <cell r="D12" t="str">
            <v>024</v>
          </cell>
        </row>
        <row r="13">
          <cell r="A13" t="str">
            <v>Chai Nat</v>
          </cell>
          <cell r="D13" t="str">
            <v>018</v>
          </cell>
        </row>
        <row r="14">
          <cell r="A14" t="str">
            <v>Chaiyaphum</v>
          </cell>
          <cell r="D14" t="str">
            <v>036</v>
          </cell>
        </row>
        <row r="15">
          <cell r="A15" t="str">
            <v>Chanthaburi</v>
          </cell>
          <cell r="D15" t="str">
            <v>022</v>
          </cell>
        </row>
        <row r="16">
          <cell r="A16" t="str">
            <v>Chiang Mai</v>
          </cell>
          <cell r="D16" t="str">
            <v>050</v>
          </cell>
        </row>
        <row r="17">
          <cell r="A17" t="str">
            <v>Chiang Rai</v>
          </cell>
          <cell r="D17" t="str">
            <v>057</v>
          </cell>
        </row>
        <row r="18">
          <cell r="A18" t="str">
            <v>Chon Buri</v>
          </cell>
          <cell r="D18" t="str">
            <v>020</v>
          </cell>
        </row>
        <row r="19">
          <cell r="A19" t="str">
            <v>Chumphon</v>
          </cell>
          <cell r="D19" t="str">
            <v>086</v>
          </cell>
        </row>
        <row r="20">
          <cell r="A20" t="str">
            <v>Kalasin</v>
          </cell>
          <cell r="D20" t="str">
            <v>046</v>
          </cell>
        </row>
        <row r="21">
          <cell r="A21" t="str">
            <v>Kamphaeng Phet</v>
          </cell>
          <cell r="D21" t="str">
            <v>062</v>
          </cell>
        </row>
        <row r="22">
          <cell r="A22" t="str">
            <v>Kanchanaburi</v>
          </cell>
          <cell r="D22" t="str">
            <v>071</v>
          </cell>
        </row>
        <row r="23">
          <cell r="A23" t="str">
            <v>Khon Kaen</v>
          </cell>
          <cell r="D23" t="str">
            <v>040</v>
          </cell>
        </row>
        <row r="24">
          <cell r="A24" t="str">
            <v>Krabi</v>
          </cell>
          <cell r="D24" t="str">
            <v>081</v>
          </cell>
        </row>
        <row r="25">
          <cell r="A25" t="str">
            <v>Lampang</v>
          </cell>
          <cell r="D25" t="str">
            <v>052</v>
          </cell>
        </row>
        <row r="26">
          <cell r="A26" t="str">
            <v>Lamphun</v>
          </cell>
          <cell r="D26" t="str">
            <v>051</v>
          </cell>
        </row>
        <row r="27">
          <cell r="A27" t="str">
            <v>Loei</v>
          </cell>
          <cell r="D27" t="str">
            <v>042</v>
          </cell>
        </row>
        <row r="28">
          <cell r="A28" t="str">
            <v>Lop Buri</v>
          </cell>
          <cell r="D28" t="str">
            <v>016</v>
          </cell>
        </row>
        <row r="29">
          <cell r="A29" t="str">
            <v>Mae Hong Son</v>
          </cell>
          <cell r="D29" t="str">
            <v>058</v>
          </cell>
        </row>
        <row r="30">
          <cell r="A30" t="str">
            <v>Maha Sarakham</v>
          </cell>
          <cell r="D30" t="str">
            <v>044</v>
          </cell>
        </row>
        <row r="31">
          <cell r="A31" t="str">
            <v>Mukdahan</v>
          </cell>
          <cell r="D31" t="str">
            <v>049</v>
          </cell>
        </row>
        <row r="32">
          <cell r="A32" t="str">
            <v>Nakhon Nayok</v>
          </cell>
          <cell r="D32" t="str">
            <v>026</v>
          </cell>
        </row>
        <row r="33">
          <cell r="A33" t="str">
            <v>Nakhon Pathom</v>
          </cell>
          <cell r="D33" t="str">
            <v>073</v>
          </cell>
        </row>
        <row r="34">
          <cell r="A34" t="str">
            <v>Nakhon Phanom</v>
          </cell>
          <cell r="D34" t="str">
            <v>048</v>
          </cell>
        </row>
        <row r="35">
          <cell r="A35" t="str">
            <v>Nakhon Ratchasima</v>
          </cell>
          <cell r="D35" t="str">
            <v>030</v>
          </cell>
        </row>
        <row r="36">
          <cell r="A36" t="str">
            <v>Nakhon Sawan</v>
          </cell>
          <cell r="D36" t="str">
            <v>060</v>
          </cell>
        </row>
        <row r="37">
          <cell r="A37" t="str">
            <v>Nakhon Si Thammarat</v>
          </cell>
          <cell r="D37" t="str">
            <v>080</v>
          </cell>
        </row>
        <row r="38">
          <cell r="A38" t="str">
            <v>Nan</v>
          </cell>
          <cell r="D38" t="str">
            <v>055</v>
          </cell>
        </row>
        <row r="39">
          <cell r="A39" t="str">
            <v>Narathiwat</v>
          </cell>
          <cell r="D39" t="str">
            <v>096</v>
          </cell>
        </row>
        <row r="40">
          <cell r="A40" t="str">
            <v>Nong Bua Lam Phu</v>
          </cell>
          <cell r="D40" t="str">
            <v>039</v>
          </cell>
        </row>
        <row r="41">
          <cell r="A41" t="str">
            <v>Nong Khai</v>
          </cell>
          <cell r="D41" t="str">
            <v>043</v>
          </cell>
        </row>
        <row r="42">
          <cell r="A42" t="str">
            <v>Nonthaburi</v>
          </cell>
          <cell r="D42" t="str">
            <v>012</v>
          </cell>
        </row>
        <row r="43">
          <cell r="A43" t="str">
            <v>Pathum Thani</v>
          </cell>
          <cell r="D43" t="str">
            <v>013</v>
          </cell>
        </row>
        <row r="44">
          <cell r="A44" t="str">
            <v>Pattani</v>
          </cell>
          <cell r="D44" t="str">
            <v>094</v>
          </cell>
        </row>
        <row r="45">
          <cell r="A45" t="str">
            <v>Phangnga</v>
          </cell>
          <cell r="D45" t="str">
            <v>082</v>
          </cell>
        </row>
        <row r="46">
          <cell r="A46" t="str">
            <v>Phatthalung</v>
          </cell>
          <cell r="D46" t="str">
            <v>093</v>
          </cell>
        </row>
        <row r="47">
          <cell r="A47" t="str">
            <v>Phayao</v>
          </cell>
          <cell r="D47" t="str">
            <v>056</v>
          </cell>
        </row>
        <row r="48">
          <cell r="A48" t="str">
            <v>Phetchabun</v>
          </cell>
          <cell r="D48" t="str">
            <v>067</v>
          </cell>
        </row>
        <row r="49">
          <cell r="A49" t="str">
            <v>Phetchaburi</v>
          </cell>
          <cell r="D49" t="str">
            <v>076</v>
          </cell>
        </row>
        <row r="50">
          <cell r="A50" t="str">
            <v>Phichit</v>
          </cell>
          <cell r="D50" t="str">
            <v>066</v>
          </cell>
        </row>
        <row r="51">
          <cell r="A51" t="str">
            <v>Phitsanulok</v>
          </cell>
          <cell r="D51" t="str">
            <v>065</v>
          </cell>
        </row>
        <row r="52">
          <cell r="A52" t="str">
            <v>Phrae</v>
          </cell>
          <cell r="D52" t="str">
            <v>054</v>
          </cell>
        </row>
        <row r="53">
          <cell r="A53" t="str">
            <v>Phra Nakhon Si Ayutthaya</v>
          </cell>
          <cell r="D53" t="str">
            <v>014</v>
          </cell>
        </row>
        <row r="54">
          <cell r="A54" t="str">
            <v>Phuket</v>
          </cell>
          <cell r="D54" t="str">
            <v>083</v>
          </cell>
        </row>
        <row r="55">
          <cell r="A55" t="str">
            <v>Prachin Buri</v>
          </cell>
          <cell r="D55" t="str">
            <v>025</v>
          </cell>
        </row>
        <row r="56">
          <cell r="A56" t="str">
            <v>Prachuap Khiri Khan</v>
          </cell>
          <cell r="D56" t="str">
            <v>077</v>
          </cell>
        </row>
        <row r="57">
          <cell r="A57" t="str">
            <v>Ranong</v>
          </cell>
          <cell r="D57" t="str">
            <v>085</v>
          </cell>
        </row>
        <row r="58">
          <cell r="A58" t="str">
            <v>Ratchaburi</v>
          </cell>
          <cell r="D58" t="str">
            <v>070</v>
          </cell>
        </row>
        <row r="59">
          <cell r="A59" t="str">
            <v>Rayong</v>
          </cell>
          <cell r="D59" t="str">
            <v>021</v>
          </cell>
        </row>
        <row r="60">
          <cell r="A60" t="str">
            <v>Roi Et</v>
          </cell>
          <cell r="D60" t="str">
            <v>045</v>
          </cell>
        </row>
        <row r="61">
          <cell r="A61" t="str">
            <v>Sa Kaeo</v>
          </cell>
          <cell r="D61" t="str">
            <v>027</v>
          </cell>
        </row>
        <row r="62">
          <cell r="A62" t="str">
            <v>Sakon Nakhon</v>
          </cell>
          <cell r="D62" t="str">
            <v>047</v>
          </cell>
        </row>
        <row r="63">
          <cell r="A63" t="str">
            <v>Samut Prakan</v>
          </cell>
          <cell r="D63" t="str">
            <v>011</v>
          </cell>
        </row>
        <row r="64">
          <cell r="A64" t="str">
            <v>Samut Sakhon</v>
          </cell>
          <cell r="D64" t="str">
            <v>074</v>
          </cell>
        </row>
        <row r="65">
          <cell r="A65" t="str">
            <v>Samut Songkhram</v>
          </cell>
          <cell r="D65" t="str">
            <v>075</v>
          </cell>
        </row>
        <row r="66">
          <cell r="A66" t="str">
            <v>Saraburi</v>
          </cell>
          <cell r="D66" t="str">
            <v>019</v>
          </cell>
        </row>
        <row r="67">
          <cell r="A67" t="str">
            <v>Satun</v>
          </cell>
          <cell r="D67" t="str">
            <v>091</v>
          </cell>
        </row>
        <row r="68">
          <cell r="A68" t="str">
            <v>Sing Buri</v>
          </cell>
          <cell r="D68" t="str">
            <v>017</v>
          </cell>
        </row>
        <row r="69">
          <cell r="A69" t="str">
            <v>Si Sa Ket</v>
          </cell>
          <cell r="D69" t="str">
            <v>033</v>
          </cell>
        </row>
        <row r="70">
          <cell r="A70" t="str">
            <v>Songkhla</v>
          </cell>
          <cell r="D70" t="str">
            <v>090</v>
          </cell>
        </row>
        <row r="71">
          <cell r="A71" t="str">
            <v>Sukhothai</v>
          </cell>
          <cell r="D71" t="str">
            <v>064</v>
          </cell>
        </row>
        <row r="72">
          <cell r="A72" t="str">
            <v>Suphan Buri</v>
          </cell>
          <cell r="D72" t="str">
            <v>072</v>
          </cell>
        </row>
        <row r="73">
          <cell r="A73" t="str">
            <v>Surat Thani</v>
          </cell>
          <cell r="D73" t="str">
            <v>084</v>
          </cell>
        </row>
        <row r="74">
          <cell r="A74" t="str">
            <v>Surin</v>
          </cell>
          <cell r="D74" t="str">
            <v>032</v>
          </cell>
        </row>
        <row r="75">
          <cell r="A75" t="str">
            <v>Tak</v>
          </cell>
          <cell r="D75" t="str">
            <v>063</v>
          </cell>
        </row>
        <row r="76">
          <cell r="A76" t="str">
            <v>Trang</v>
          </cell>
          <cell r="D76" t="str">
            <v>092</v>
          </cell>
        </row>
        <row r="77">
          <cell r="A77" t="str">
            <v>Trat</v>
          </cell>
          <cell r="D77" t="str">
            <v>023</v>
          </cell>
        </row>
        <row r="78">
          <cell r="A78" t="str">
            <v>Ubon Ratchathani</v>
          </cell>
          <cell r="D78" t="str">
            <v>034</v>
          </cell>
        </row>
        <row r="79">
          <cell r="A79" t="str">
            <v>Udon Thani</v>
          </cell>
          <cell r="D79" t="str">
            <v>041</v>
          </cell>
        </row>
        <row r="80">
          <cell r="A80" t="str">
            <v>Uthai Thani</v>
          </cell>
          <cell r="D80" t="str">
            <v>061</v>
          </cell>
        </row>
        <row r="81">
          <cell r="A81" t="str">
            <v>Uttaradit</v>
          </cell>
          <cell r="D81" t="str">
            <v>053</v>
          </cell>
        </row>
        <row r="82">
          <cell r="A82" t="str">
            <v>Yala</v>
          </cell>
          <cell r="D82" t="str">
            <v>095</v>
          </cell>
        </row>
        <row r="83">
          <cell r="A83" t="str">
            <v>Yasothon</v>
          </cell>
          <cell r="D83" t="str">
            <v>035</v>
          </cell>
        </row>
      </sheetData>
      <sheetData sheetId="17">
        <row r="1">
          <cell r="A1" t="str">
            <v>nCode</v>
          </cell>
          <cell r="B1" t="str">
            <v>aCode</v>
          </cell>
        </row>
        <row r="2">
          <cell r="A2" t="str">
            <v>034</v>
          </cell>
          <cell r="B2" t="str">
            <v>BAAC</v>
          </cell>
        </row>
        <row r="3">
          <cell r="A3" t="str">
            <v>025</v>
          </cell>
          <cell r="B3" t="str">
            <v>BAYA</v>
          </cell>
        </row>
        <row r="4">
          <cell r="A4" t="str">
            <v>002</v>
          </cell>
          <cell r="B4" t="str">
            <v>BBLA</v>
          </cell>
        </row>
        <row r="5">
          <cell r="A5" t="str">
            <v>052</v>
          </cell>
          <cell r="B5" t="str">
            <v>BOCB</v>
          </cell>
        </row>
        <row r="6">
          <cell r="A6" t="str">
            <v>010</v>
          </cell>
          <cell r="B6" t="str">
            <v>BTMU</v>
          </cell>
        </row>
        <row r="7">
          <cell r="A7" t="str">
            <v>017</v>
          </cell>
          <cell r="B7" t="str">
            <v>CITI</v>
          </cell>
        </row>
        <row r="8">
          <cell r="A8" t="str">
            <v>022</v>
          </cell>
          <cell r="B8" t="str">
            <v>CMBT</v>
          </cell>
        </row>
        <row r="9">
          <cell r="A9" t="str">
            <v>033</v>
          </cell>
          <cell r="B9" t="str">
            <v>GHBA</v>
          </cell>
        </row>
        <row r="10">
          <cell r="A10" t="str">
            <v>030</v>
          </cell>
          <cell r="B10" t="str">
            <v>GSBA</v>
          </cell>
        </row>
        <row r="11">
          <cell r="A11" t="str">
            <v>070</v>
          </cell>
          <cell r="B11" t="str">
            <v>ICBC</v>
          </cell>
        </row>
        <row r="12">
          <cell r="A12" t="str">
            <v>066</v>
          </cell>
          <cell r="B12" t="str">
            <v>ISBT</v>
          </cell>
        </row>
        <row r="13">
          <cell r="A13" t="str">
            <v>004</v>
          </cell>
          <cell r="B13" t="str">
            <v>KBNK</v>
          </cell>
        </row>
        <row r="14">
          <cell r="A14" t="str">
            <v>069</v>
          </cell>
          <cell r="B14" t="str">
            <v>KKBA</v>
          </cell>
        </row>
        <row r="15">
          <cell r="A15" t="str">
            <v>006</v>
          </cell>
          <cell r="B15" t="str">
            <v>KTBA</v>
          </cell>
        </row>
        <row r="16">
          <cell r="A16" t="str">
            <v>073</v>
          </cell>
          <cell r="B16" t="str">
            <v>LHBA</v>
          </cell>
        </row>
        <row r="17">
          <cell r="A17">
            <v>938</v>
          </cell>
          <cell r="B17" t="str">
            <v>POST</v>
          </cell>
        </row>
        <row r="18">
          <cell r="A18" t="str">
            <v>014</v>
          </cell>
          <cell r="B18" t="str">
            <v>SCBA</v>
          </cell>
        </row>
        <row r="19">
          <cell r="A19" t="str">
            <v>020</v>
          </cell>
          <cell r="B19" t="str">
            <v>SCBT</v>
          </cell>
        </row>
        <row r="20">
          <cell r="A20" t="str">
            <v>065</v>
          </cell>
          <cell r="B20" t="str">
            <v>TBNK</v>
          </cell>
        </row>
        <row r="21">
          <cell r="A21" t="str">
            <v>071</v>
          </cell>
          <cell r="B21" t="str">
            <v>TCRB</v>
          </cell>
        </row>
        <row r="22">
          <cell r="A22" t="str">
            <v>011</v>
          </cell>
          <cell r="B22" t="str">
            <v>TMBA</v>
          </cell>
        </row>
        <row r="23">
          <cell r="A23">
            <v>9101</v>
          </cell>
          <cell r="B23" t="str">
            <v>TPN</v>
          </cell>
        </row>
        <row r="24">
          <cell r="A24" t="str">
            <v>067</v>
          </cell>
          <cell r="B24" t="str">
            <v>TSCO</v>
          </cell>
        </row>
        <row r="25">
          <cell r="A25" t="str">
            <v>024</v>
          </cell>
          <cell r="B25" t="str">
            <v>UOBT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-001"/>
      <sheetName val="transaction-002"/>
      <sheetName val="Card"/>
      <sheetName val="Account"/>
      <sheetName val="ATM-CDM"/>
      <sheetName val="Branch"/>
      <sheetName val="TransactionCode"/>
      <sheetName val="MerchantCategory"/>
      <sheetName val="MessageType"/>
      <sheetName val="ResponseCode"/>
      <sheetName val="Channel-TerminalType"/>
      <sheetName val="Account Product"/>
      <sheetName val="Currency"/>
      <sheetName val="Country"/>
      <sheetName val="Region"/>
      <sheetName val="BankCode"/>
    </sheetNames>
    <sheetDataSet>
      <sheetData sheetId="0"/>
      <sheetData sheetId="1"/>
      <sheetData sheetId="2"/>
      <sheetData sheetId="3"/>
      <sheetData sheetId="4"/>
      <sheetData sheetId="5">
        <row r="5">
          <cell r="A5"/>
          <cell r="B5" t="str">
            <v>BranchCode</v>
          </cell>
        </row>
        <row r="6">
          <cell r="A6" t="str">
            <v>001:กรุงเทพมหานคร:เกตเวย์เอกมัย</v>
          </cell>
          <cell r="B6" t="str">
            <v>001</v>
          </cell>
        </row>
        <row r="7">
          <cell r="A7" t="str">
            <v>002:กรุงเทพมหานคร:ซีคอน บางแค</v>
          </cell>
          <cell r="B7" t="str">
            <v>002</v>
          </cell>
        </row>
        <row r="8">
          <cell r="A8" t="str">
            <v>003:กรุงเทพมหานคร:ซีคอนสแควร์</v>
          </cell>
          <cell r="B8" t="str">
            <v>003</v>
          </cell>
        </row>
        <row r="9">
          <cell r="A9" t="str">
            <v>004:กรุงเทพมหานคร:เซ็นทรัลบางนา</v>
          </cell>
          <cell r="B9" t="str">
            <v>004</v>
          </cell>
        </row>
        <row r="10">
          <cell r="A10" t="str">
            <v>005:กรุงเทพมหานคร:เซ็นทรัลปิ่นเกล้า</v>
          </cell>
          <cell r="B10" t="str">
            <v>005</v>
          </cell>
        </row>
        <row r="11">
          <cell r="A11" t="str">
            <v>006:กรุงเทพมหานคร:เซ็นทรัลพระราม 2</v>
          </cell>
          <cell r="B11" t="str">
            <v>006</v>
          </cell>
        </row>
        <row r="12">
          <cell r="A12" t="str">
            <v>007:กรุงเทพมหานคร:เซ็นทรัลพระราม 3</v>
          </cell>
          <cell r="B12" t="str">
            <v>007</v>
          </cell>
        </row>
        <row r="13">
          <cell r="A13" t="str">
            <v>008:กรุงเทพมหานคร:เซ็นทรัลลาดพร้าว</v>
          </cell>
          <cell r="B13" t="str">
            <v>008</v>
          </cell>
        </row>
        <row r="14">
          <cell r="A14" t="str">
            <v>009:กรุงเทพมหานคร:เซ็นทรัลเวิลด์</v>
          </cell>
          <cell r="B14" t="str">
            <v>009</v>
          </cell>
        </row>
        <row r="15">
          <cell r="A15" t="str">
            <v>010:กรุงเทพมหานคร:เซ็นทรัลอีสต์วิลล์</v>
          </cell>
          <cell r="B15" t="str">
            <v>010</v>
          </cell>
        </row>
        <row r="16">
          <cell r="A16" t="str">
            <v>011:กรุงเทพมหานคร:ดิโอลด์สยาม</v>
          </cell>
          <cell r="B16" t="str">
            <v>011</v>
          </cell>
        </row>
        <row r="17">
          <cell r="A17" t="str">
            <v>012:กรุงเทพมหานคร:เดอะมอลล์ ท่าพระ</v>
          </cell>
          <cell r="B17" t="str">
            <v>012</v>
          </cell>
        </row>
        <row r="18">
          <cell r="A18" t="str">
            <v>013:กรุงเทพมหานคร:เดอะมอลล์ บางกะปิ</v>
          </cell>
          <cell r="B18" t="str">
            <v>013</v>
          </cell>
        </row>
        <row r="19">
          <cell r="A19" t="str">
            <v>014:กรุงเทพมหานคร:เดอะมอลล์ บางแค</v>
          </cell>
          <cell r="B19" t="str">
            <v>014</v>
          </cell>
        </row>
        <row r="20">
          <cell r="A20" t="str">
            <v>015:กรุงเทพมหานคร:ทองหล่อ</v>
          </cell>
          <cell r="B20" t="str">
            <v>015</v>
          </cell>
        </row>
        <row r="21">
          <cell r="A21" t="str">
            <v>016:กรุงเทพมหานคร:เทสโก้โลตัส พระราม 3</v>
          </cell>
          <cell r="B21" t="str">
            <v>016</v>
          </cell>
        </row>
        <row r="22">
          <cell r="A22" t="str">
            <v>017:กรุงเทพมหานคร:บางลำพู</v>
          </cell>
          <cell r="B22" t="str">
            <v>017</v>
          </cell>
        </row>
        <row r="23">
          <cell r="A23" t="str">
            <v>018:กรุงเทพมหานคร:พรอมานาด</v>
          </cell>
          <cell r="B23" t="str">
            <v>018</v>
          </cell>
        </row>
        <row r="24">
          <cell r="A24" t="str">
            <v>019:กรุงเทพมหานคร:เพชรบุรีตัดใหม่</v>
          </cell>
          <cell r="B24" t="str">
            <v>019</v>
          </cell>
        </row>
        <row r="25">
          <cell r="A25" t="str">
            <v>020:กรุงเทพมหานคร:เยาวราช</v>
          </cell>
          <cell r="B25" t="str">
            <v>020</v>
          </cell>
        </row>
        <row r="26">
          <cell r="A26" t="str">
            <v>021:กรุงเทพมหานคร:ราชวงศ์</v>
          </cell>
          <cell r="B26" t="str">
            <v>021</v>
          </cell>
        </row>
        <row r="27">
          <cell r="A27" t="str">
            <v>022:กรุงเทพมหานคร:วรจักร</v>
          </cell>
          <cell r="B27" t="str">
            <v>022</v>
          </cell>
        </row>
        <row r="28">
          <cell r="A28" t="str">
            <v>023:กรุงเทพมหานคร:สยามพารากอน</v>
          </cell>
          <cell r="B28" t="str">
            <v>023</v>
          </cell>
        </row>
        <row r="29">
          <cell r="A29" t="str">
            <v>024:กรุงเทพมหานคร:สำนักงานใหญ่</v>
          </cell>
          <cell r="B29" t="str">
            <v>024</v>
          </cell>
        </row>
        <row r="30">
          <cell r="A30" t="str">
            <v>025:กรุงเทพมหานคร:อเวนิว รัชโยธิน</v>
          </cell>
          <cell r="B30" t="str">
            <v>025</v>
          </cell>
        </row>
        <row r="31">
          <cell r="A31" t="str">
            <v>026:กรุงเทพมหานคร:อาคารภคินท์</v>
          </cell>
          <cell r="B31" t="str">
            <v>026</v>
          </cell>
        </row>
        <row r="32">
          <cell r="A32" t="str">
            <v>027:นนทบุรี:เซ็นทรัลแจ้งวัฒนะ</v>
          </cell>
          <cell r="B32" t="str">
            <v>027</v>
          </cell>
        </row>
        <row r="33">
          <cell r="A33" t="str">
            <v>028:นนทบุรี:เดอะมอลล์ งามวงศ์วาน</v>
          </cell>
          <cell r="B33" t="str">
            <v>028</v>
          </cell>
        </row>
        <row r="34">
          <cell r="A34" t="str">
            <v>029:นนทบุรี:เทสโก้โลตัส รัตนาธิเบศร์</v>
          </cell>
          <cell r="B34" t="str">
            <v>029</v>
          </cell>
        </row>
        <row r="35">
          <cell r="A35" t="str">
            <v>030:นนทบุรี:รัตนาธิเบศร์</v>
          </cell>
          <cell r="B35" t="str">
            <v>030</v>
          </cell>
        </row>
        <row r="36">
          <cell r="A36" t="str">
            <v>031:ปทุมธานี:ฟิวเจอร์พาร์ครังสิต</v>
          </cell>
          <cell r="B36" t="str">
            <v>031</v>
          </cell>
        </row>
        <row r="37">
          <cell r="A37" t="str">
            <v>032:ปทุมธานี:รังสิต</v>
          </cell>
          <cell r="B37" t="str">
            <v>032</v>
          </cell>
        </row>
        <row r="38">
          <cell r="A38" t="str">
            <v>033:สมุทรปราการ:เมกาบางนา</v>
          </cell>
          <cell r="B38" t="str">
            <v>033</v>
          </cell>
        </row>
        <row r="39">
          <cell r="A39" t="str">
            <v>034:สมุทรปราการ:ศรีนครินทร์</v>
          </cell>
          <cell r="B39" t="str">
            <v>034</v>
          </cell>
        </row>
        <row r="40">
          <cell r="A40" t="str">
            <v>035:นครปฐม:นครปฐม</v>
          </cell>
          <cell r="B40" t="str">
            <v>035</v>
          </cell>
        </row>
        <row r="41">
          <cell r="A41" t="str">
            <v>036:ราชบุรี:ราชบุรี</v>
          </cell>
          <cell r="B41" t="str">
            <v>036</v>
          </cell>
        </row>
        <row r="42">
          <cell r="A42" t="str">
            <v>037:สมุทรสาคร:สมุทรสาคร</v>
          </cell>
          <cell r="B42" t="str">
            <v>037</v>
          </cell>
        </row>
        <row r="43">
          <cell r="A43" t="str">
            <v>038:สระบุรี:สระบุรี</v>
          </cell>
          <cell r="B43" t="str">
            <v>038</v>
          </cell>
        </row>
        <row r="44">
          <cell r="A44" t="str">
            <v>039:อยุธยา:อยุธยา</v>
          </cell>
          <cell r="B44" t="str">
            <v>039</v>
          </cell>
        </row>
        <row r="45">
          <cell r="A45" t="str">
            <v>040:เชียงใหม่:เชียงใหม่</v>
          </cell>
          <cell r="B45" t="str">
            <v>040</v>
          </cell>
        </row>
        <row r="46">
          <cell r="A46" t="str">
            <v>041:นครสวรรค์:นครสวรรค์</v>
          </cell>
          <cell r="B46" t="str">
            <v>041</v>
          </cell>
        </row>
        <row r="47">
          <cell r="A47" t="str">
            <v>042:พิษณุโลก:พิษณุโลก</v>
          </cell>
          <cell r="B47" t="str">
            <v>042</v>
          </cell>
        </row>
        <row r="48">
          <cell r="A48" t="str">
            <v>043:ขอนแก่น:ขอนแก่น</v>
          </cell>
          <cell r="B48" t="str">
            <v>043</v>
          </cell>
        </row>
        <row r="49">
          <cell r="A49" t="str">
            <v>044:นครราชสีมา:เทสโก้ โลตัส โคราช</v>
          </cell>
          <cell r="B49" t="str">
            <v>044</v>
          </cell>
        </row>
        <row r="50">
          <cell r="A50" t="str">
            <v>045:สุรินทร์:สุรินทร์</v>
          </cell>
          <cell r="B50" t="str">
            <v>045</v>
          </cell>
        </row>
        <row r="51">
          <cell r="A51" t="str">
            <v>046:อุดรธานี:อุดรธานี</v>
          </cell>
          <cell r="B51" t="str">
            <v>046</v>
          </cell>
        </row>
        <row r="52">
          <cell r="A52" t="str">
            <v>047:อุบลราชธานี:อุบลราชธานี</v>
          </cell>
          <cell r="B52" t="str">
            <v>047</v>
          </cell>
        </row>
        <row r="53">
          <cell r="A53" t="str">
            <v>048:จันทบุรี:จันทบุรี</v>
          </cell>
          <cell r="B53" t="str">
            <v>048</v>
          </cell>
        </row>
        <row r="54">
          <cell r="A54" t="str">
            <v>049:ชลบุรี:ชลบุรี</v>
          </cell>
          <cell r="B54" t="str">
            <v>049</v>
          </cell>
        </row>
        <row r="55">
          <cell r="A55" t="str">
            <v>050:ชลบุรี:พัทยา</v>
          </cell>
          <cell r="B55" t="str">
            <v>050</v>
          </cell>
        </row>
        <row r="56">
          <cell r="A56" t="str">
            <v>051:ชลบุรี:ศรีราชา</v>
          </cell>
          <cell r="B56" t="str">
            <v>051</v>
          </cell>
        </row>
        <row r="57">
          <cell r="A57" t="str">
            <v>052:ระยอง:ระยอง</v>
          </cell>
          <cell r="B57" t="str">
            <v>052</v>
          </cell>
        </row>
        <row r="58">
          <cell r="A58" t="str">
            <v>053:กระบี่:กระบี่</v>
          </cell>
          <cell r="B58" t="str">
            <v>053</v>
          </cell>
        </row>
        <row r="59">
          <cell r="A59" t="str">
            <v>054:ตรัง:ตรัง</v>
          </cell>
          <cell r="B59" t="str">
            <v>054</v>
          </cell>
        </row>
        <row r="60">
          <cell r="A60" t="str">
            <v>055:ภูเก็ต:ถนนรัษฎา ภูเก็ต</v>
          </cell>
          <cell r="B60" t="str">
            <v>055</v>
          </cell>
        </row>
        <row r="61">
          <cell r="A61" t="str">
            <v>056:ภูเก็ต:ภูเก็ต</v>
          </cell>
          <cell r="B61" t="str">
            <v>056</v>
          </cell>
        </row>
        <row r="62">
          <cell r="A62" t="str">
            <v>057:สงขลา:ถนนนิพัทธ์อุทิศ 2 หาดใหญ่</v>
          </cell>
          <cell r="B62" t="str">
            <v>057</v>
          </cell>
        </row>
        <row r="63">
          <cell r="A63" t="str">
            <v>058:สงขลา:สงขลา</v>
          </cell>
          <cell r="B63" t="str">
            <v>058</v>
          </cell>
        </row>
        <row r="64">
          <cell r="A64" t="str">
            <v>059:สุราษฎร์ธานี:สุราษฎร์ธานี</v>
          </cell>
          <cell r="B64" t="str">
            <v>059</v>
          </cell>
        </row>
        <row r="65">
          <cell r="A65" t="str">
            <v>060:พิษณุโลก:พิษณุโลก</v>
          </cell>
          <cell r="B65" t="str">
            <v>060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Country</v>
          </cell>
          <cell r="D5" t="str">
            <v>Numeric_code</v>
          </cell>
        </row>
        <row r="6">
          <cell r="A6" t="str">
            <v>Afghanistan</v>
          </cell>
          <cell r="D6">
            <v>4</v>
          </cell>
        </row>
        <row r="7">
          <cell r="A7" t="str">
            <v>Albania</v>
          </cell>
          <cell r="D7">
            <v>8</v>
          </cell>
        </row>
        <row r="8">
          <cell r="A8" t="str">
            <v>Algeria</v>
          </cell>
          <cell r="D8">
            <v>12</v>
          </cell>
        </row>
        <row r="9">
          <cell r="A9" t="str">
            <v>American Samoa</v>
          </cell>
          <cell r="D9">
            <v>16</v>
          </cell>
        </row>
        <row r="10">
          <cell r="A10" t="str">
            <v>Andorra</v>
          </cell>
          <cell r="D10">
            <v>20</v>
          </cell>
        </row>
        <row r="11">
          <cell r="A11" t="str">
            <v>Angola</v>
          </cell>
          <cell r="D11">
            <v>24</v>
          </cell>
        </row>
        <row r="12">
          <cell r="A12" t="str">
            <v>Anguilla</v>
          </cell>
          <cell r="D12">
            <v>660</v>
          </cell>
        </row>
        <row r="13">
          <cell r="A13" t="str">
            <v>Antarctica</v>
          </cell>
          <cell r="D13">
            <v>10</v>
          </cell>
        </row>
        <row r="14">
          <cell r="A14" t="str">
            <v>Antigua and Barbuda</v>
          </cell>
          <cell r="D14">
            <v>28</v>
          </cell>
        </row>
        <row r="15">
          <cell r="A15" t="str">
            <v>Argentina</v>
          </cell>
          <cell r="D15">
            <v>32</v>
          </cell>
        </row>
        <row r="16">
          <cell r="A16" t="str">
            <v>Armenia</v>
          </cell>
          <cell r="D16">
            <v>51</v>
          </cell>
        </row>
        <row r="17">
          <cell r="A17" t="str">
            <v>Aruba</v>
          </cell>
          <cell r="D17">
            <v>533</v>
          </cell>
        </row>
        <row r="18">
          <cell r="A18" t="str">
            <v>Australia</v>
          </cell>
          <cell r="D18">
            <v>36</v>
          </cell>
        </row>
        <row r="19">
          <cell r="A19" t="str">
            <v>Austria</v>
          </cell>
          <cell r="D19">
            <v>40</v>
          </cell>
        </row>
        <row r="20">
          <cell r="A20" t="str">
            <v>Azerbaijan</v>
          </cell>
          <cell r="D20">
            <v>31</v>
          </cell>
        </row>
        <row r="21">
          <cell r="A21" t="str">
            <v>Bahamas</v>
          </cell>
          <cell r="D21">
            <v>44</v>
          </cell>
        </row>
        <row r="22">
          <cell r="A22" t="str">
            <v>Bahrain</v>
          </cell>
          <cell r="D22">
            <v>48</v>
          </cell>
        </row>
        <row r="23">
          <cell r="A23" t="str">
            <v>Bangladesh</v>
          </cell>
          <cell r="D23">
            <v>50</v>
          </cell>
        </row>
        <row r="24">
          <cell r="A24" t="str">
            <v>Barbados</v>
          </cell>
          <cell r="D24">
            <v>52</v>
          </cell>
        </row>
        <row r="25">
          <cell r="A25" t="str">
            <v>Belarus</v>
          </cell>
          <cell r="D25">
            <v>112</v>
          </cell>
        </row>
        <row r="26">
          <cell r="A26" t="str">
            <v>Belgium</v>
          </cell>
          <cell r="D26">
            <v>56</v>
          </cell>
        </row>
        <row r="27">
          <cell r="A27" t="str">
            <v>Belize</v>
          </cell>
          <cell r="D27">
            <v>84</v>
          </cell>
        </row>
        <row r="28">
          <cell r="A28" t="str">
            <v>Benin</v>
          </cell>
          <cell r="D28">
            <v>204</v>
          </cell>
        </row>
        <row r="29">
          <cell r="A29" t="str">
            <v>Bermuda</v>
          </cell>
          <cell r="D29">
            <v>60</v>
          </cell>
        </row>
        <row r="30">
          <cell r="A30" t="str">
            <v>Bhutan</v>
          </cell>
          <cell r="D30">
            <v>64</v>
          </cell>
        </row>
        <row r="31">
          <cell r="A31" t="str">
            <v>Bolivia Plurinational State of</v>
          </cell>
          <cell r="D31">
            <v>68</v>
          </cell>
        </row>
        <row r="32">
          <cell r="A32" t="str">
            <v>Bosnia and Herzegovina</v>
          </cell>
          <cell r="D32">
            <v>70</v>
          </cell>
        </row>
        <row r="33">
          <cell r="A33" t="str">
            <v>Botswana</v>
          </cell>
          <cell r="D33">
            <v>72</v>
          </cell>
        </row>
        <row r="34">
          <cell r="A34" t="str">
            <v>Bouvet Island</v>
          </cell>
          <cell r="D34">
            <v>74</v>
          </cell>
        </row>
        <row r="35">
          <cell r="A35" t="str">
            <v>Brazil</v>
          </cell>
          <cell r="D35">
            <v>76</v>
          </cell>
        </row>
        <row r="36">
          <cell r="A36" t="str">
            <v>British Indian Ocean Territory</v>
          </cell>
          <cell r="D36">
            <v>86</v>
          </cell>
        </row>
        <row r="37">
          <cell r="A37" t="str">
            <v>Brunei Darussalam</v>
          </cell>
          <cell r="D37">
            <v>96</v>
          </cell>
        </row>
        <row r="38">
          <cell r="A38" t="str">
            <v>Bulgaria</v>
          </cell>
          <cell r="D38">
            <v>100</v>
          </cell>
        </row>
        <row r="39">
          <cell r="A39" t="str">
            <v>Burkina Faso</v>
          </cell>
          <cell r="D39">
            <v>854</v>
          </cell>
        </row>
        <row r="40">
          <cell r="A40" t="str">
            <v>Burundi</v>
          </cell>
          <cell r="D40">
            <v>108</v>
          </cell>
        </row>
        <row r="41">
          <cell r="A41" t="str">
            <v>Cambodia</v>
          </cell>
          <cell r="D41">
            <v>116</v>
          </cell>
        </row>
        <row r="42">
          <cell r="A42" t="str">
            <v>Cameroon</v>
          </cell>
          <cell r="D42">
            <v>120</v>
          </cell>
        </row>
        <row r="43">
          <cell r="A43" t="str">
            <v>Canada</v>
          </cell>
          <cell r="D43">
            <v>124</v>
          </cell>
        </row>
        <row r="44">
          <cell r="A44" t="str">
            <v>Cape Verde</v>
          </cell>
          <cell r="D44">
            <v>132</v>
          </cell>
        </row>
        <row r="45">
          <cell r="A45" t="str">
            <v>Cayman Islands</v>
          </cell>
          <cell r="D45">
            <v>136</v>
          </cell>
        </row>
        <row r="46">
          <cell r="A46" t="str">
            <v>Central African Republic</v>
          </cell>
          <cell r="D46">
            <v>140</v>
          </cell>
        </row>
        <row r="47">
          <cell r="A47" t="str">
            <v>Chad</v>
          </cell>
          <cell r="D47">
            <v>148</v>
          </cell>
        </row>
        <row r="48">
          <cell r="A48" t="str">
            <v>Chile</v>
          </cell>
          <cell r="D48">
            <v>152</v>
          </cell>
        </row>
        <row r="49">
          <cell r="A49" t="str">
            <v>China</v>
          </cell>
          <cell r="D49">
            <v>156</v>
          </cell>
        </row>
        <row r="50">
          <cell r="A50" t="str">
            <v>Christmas Island</v>
          </cell>
          <cell r="D50">
            <v>162</v>
          </cell>
        </row>
        <row r="51">
          <cell r="A51" t="str">
            <v>Cocos (Keeling) Islands</v>
          </cell>
          <cell r="D51">
            <v>166</v>
          </cell>
        </row>
        <row r="52">
          <cell r="A52" t="str">
            <v>Colombia</v>
          </cell>
          <cell r="D52">
            <v>170</v>
          </cell>
        </row>
        <row r="53">
          <cell r="A53" t="str">
            <v>Comoros</v>
          </cell>
          <cell r="D53">
            <v>174</v>
          </cell>
        </row>
        <row r="54">
          <cell r="A54" t="str">
            <v>Congo</v>
          </cell>
          <cell r="D54">
            <v>178</v>
          </cell>
        </row>
        <row r="55">
          <cell r="A55" t="str">
            <v>Congo the Democratic Republic of the</v>
          </cell>
          <cell r="D55">
            <v>180</v>
          </cell>
        </row>
        <row r="56">
          <cell r="A56" t="str">
            <v>Cook Islands</v>
          </cell>
          <cell r="D56">
            <v>184</v>
          </cell>
        </row>
        <row r="57">
          <cell r="A57" t="str">
            <v>Costa Rica</v>
          </cell>
          <cell r="D57">
            <v>188</v>
          </cell>
        </row>
        <row r="58">
          <cell r="A58" t="str">
            <v>Côte d'Ivoire</v>
          </cell>
          <cell r="D58">
            <v>384</v>
          </cell>
        </row>
        <row r="59">
          <cell r="A59" t="str">
            <v>Croatia</v>
          </cell>
          <cell r="D59">
            <v>191</v>
          </cell>
        </row>
        <row r="60">
          <cell r="A60" t="str">
            <v>Cuba</v>
          </cell>
          <cell r="D60">
            <v>192</v>
          </cell>
        </row>
        <row r="61">
          <cell r="A61" t="str">
            <v>Cyprus</v>
          </cell>
          <cell r="D61">
            <v>196</v>
          </cell>
        </row>
        <row r="62">
          <cell r="A62" t="str">
            <v>Czech Republic</v>
          </cell>
          <cell r="D62">
            <v>203</v>
          </cell>
        </row>
        <row r="63">
          <cell r="A63" t="str">
            <v>Denmark</v>
          </cell>
          <cell r="D63">
            <v>208</v>
          </cell>
        </row>
        <row r="64">
          <cell r="A64" t="str">
            <v>Djibouti</v>
          </cell>
          <cell r="D64">
            <v>262</v>
          </cell>
        </row>
        <row r="65">
          <cell r="A65" t="str">
            <v>Dominica</v>
          </cell>
          <cell r="D65">
            <v>212</v>
          </cell>
        </row>
        <row r="66">
          <cell r="A66" t="str">
            <v>Dominican Republic</v>
          </cell>
          <cell r="D66">
            <v>214</v>
          </cell>
        </row>
        <row r="67">
          <cell r="A67" t="str">
            <v>Ecuador</v>
          </cell>
          <cell r="D67">
            <v>218</v>
          </cell>
        </row>
        <row r="68">
          <cell r="A68" t="str">
            <v>Egypt</v>
          </cell>
          <cell r="D68">
            <v>818</v>
          </cell>
        </row>
        <row r="69">
          <cell r="A69" t="str">
            <v>El Salvador</v>
          </cell>
          <cell r="D69">
            <v>222</v>
          </cell>
        </row>
        <row r="70">
          <cell r="A70" t="str">
            <v>Equatorial Guinea</v>
          </cell>
          <cell r="D70">
            <v>226</v>
          </cell>
        </row>
        <row r="71">
          <cell r="A71" t="str">
            <v>Eritrea</v>
          </cell>
          <cell r="D71">
            <v>232</v>
          </cell>
        </row>
        <row r="72">
          <cell r="A72" t="str">
            <v>Estonia</v>
          </cell>
          <cell r="D72">
            <v>233</v>
          </cell>
        </row>
        <row r="73">
          <cell r="A73" t="str">
            <v>Ethiopia</v>
          </cell>
          <cell r="D73">
            <v>231</v>
          </cell>
        </row>
        <row r="74">
          <cell r="A74" t="str">
            <v>Falkland Islands (Malvinas)</v>
          </cell>
          <cell r="D74">
            <v>238</v>
          </cell>
        </row>
        <row r="75">
          <cell r="A75" t="str">
            <v>Faroe Islands</v>
          </cell>
          <cell r="D75">
            <v>234</v>
          </cell>
        </row>
        <row r="76">
          <cell r="A76" t="str">
            <v>Fiji</v>
          </cell>
          <cell r="D76">
            <v>242</v>
          </cell>
        </row>
        <row r="77">
          <cell r="A77" t="str">
            <v>Finland</v>
          </cell>
          <cell r="D77">
            <v>246</v>
          </cell>
        </row>
        <row r="78">
          <cell r="A78" t="str">
            <v>France</v>
          </cell>
          <cell r="D78">
            <v>250</v>
          </cell>
        </row>
        <row r="79">
          <cell r="A79" t="str">
            <v>French Guiana</v>
          </cell>
          <cell r="D79">
            <v>254</v>
          </cell>
        </row>
        <row r="80">
          <cell r="A80" t="str">
            <v>French Polynesia</v>
          </cell>
          <cell r="D80">
            <v>258</v>
          </cell>
        </row>
        <row r="81">
          <cell r="A81" t="str">
            <v>French Southern Territories</v>
          </cell>
          <cell r="D81">
            <v>260</v>
          </cell>
        </row>
        <row r="82">
          <cell r="A82" t="str">
            <v>Gabon</v>
          </cell>
          <cell r="D82">
            <v>266</v>
          </cell>
        </row>
        <row r="83">
          <cell r="A83" t="str">
            <v>Gambia</v>
          </cell>
          <cell r="D83">
            <v>270</v>
          </cell>
        </row>
        <row r="84">
          <cell r="A84" t="str">
            <v>Georgia</v>
          </cell>
          <cell r="D84">
            <v>268</v>
          </cell>
        </row>
        <row r="85">
          <cell r="A85" t="str">
            <v>Germany</v>
          </cell>
          <cell r="D85">
            <v>276</v>
          </cell>
        </row>
        <row r="86">
          <cell r="A86" t="str">
            <v>Ghana</v>
          </cell>
          <cell r="D86">
            <v>288</v>
          </cell>
        </row>
        <row r="87">
          <cell r="A87" t="str">
            <v>Gibraltar</v>
          </cell>
          <cell r="D87">
            <v>292</v>
          </cell>
        </row>
        <row r="88">
          <cell r="A88" t="str">
            <v>Greece</v>
          </cell>
          <cell r="D88">
            <v>300</v>
          </cell>
        </row>
        <row r="89">
          <cell r="A89" t="str">
            <v>Greenland</v>
          </cell>
          <cell r="D89">
            <v>304</v>
          </cell>
        </row>
        <row r="90">
          <cell r="A90" t="str">
            <v>Grenada</v>
          </cell>
          <cell r="D90">
            <v>308</v>
          </cell>
        </row>
        <row r="91">
          <cell r="A91" t="str">
            <v>Guadeloupe</v>
          </cell>
          <cell r="D91">
            <v>312</v>
          </cell>
        </row>
        <row r="92">
          <cell r="A92" t="str">
            <v>Guam</v>
          </cell>
          <cell r="D92">
            <v>316</v>
          </cell>
        </row>
        <row r="93">
          <cell r="A93" t="str">
            <v>Guatemala</v>
          </cell>
          <cell r="D93">
            <v>320</v>
          </cell>
        </row>
        <row r="94">
          <cell r="A94" t="str">
            <v>Guernsey</v>
          </cell>
          <cell r="D94">
            <v>831</v>
          </cell>
        </row>
        <row r="95">
          <cell r="A95" t="str">
            <v>Guinea</v>
          </cell>
          <cell r="D95">
            <v>324</v>
          </cell>
        </row>
        <row r="96">
          <cell r="A96" t="str">
            <v>Guinea-Bissau</v>
          </cell>
          <cell r="D96">
            <v>624</v>
          </cell>
        </row>
        <row r="97">
          <cell r="A97" t="str">
            <v>Guyana</v>
          </cell>
          <cell r="D97">
            <v>328</v>
          </cell>
        </row>
        <row r="98">
          <cell r="A98" t="str">
            <v>Haiti</v>
          </cell>
          <cell r="D98">
            <v>332</v>
          </cell>
        </row>
        <row r="99">
          <cell r="A99" t="str">
            <v>Heard Island and McDonald Islands</v>
          </cell>
          <cell r="D99">
            <v>334</v>
          </cell>
        </row>
        <row r="100">
          <cell r="A100" t="str">
            <v>Holy See (Vatican City State)</v>
          </cell>
          <cell r="D100">
            <v>336</v>
          </cell>
        </row>
        <row r="101">
          <cell r="A101" t="str">
            <v>Honduras</v>
          </cell>
          <cell r="D101">
            <v>340</v>
          </cell>
        </row>
        <row r="102">
          <cell r="A102" t="str">
            <v>Hong Kong</v>
          </cell>
          <cell r="D102">
            <v>344</v>
          </cell>
        </row>
        <row r="103">
          <cell r="A103" t="str">
            <v>Hungary</v>
          </cell>
          <cell r="D103">
            <v>348</v>
          </cell>
        </row>
        <row r="104">
          <cell r="A104" t="str">
            <v>Iceland</v>
          </cell>
          <cell r="D104">
            <v>352</v>
          </cell>
        </row>
        <row r="105">
          <cell r="A105" t="str">
            <v>India</v>
          </cell>
          <cell r="D105">
            <v>356</v>
          </cell>
        </row>
        <row r="106">
          <cell r="A106" t="str">
            <v>Indonesia</v>
          </cell>
          <cell r="D106">
            <v>360</v>
          </cell>
        </row>
        <row r="107">
          <cell r="A107" t="str">
            <v>Iran Islamic Republic of</v>
          </cell>
          <cell r="D107">
            <v>364</v>
          </cell>
        </row>
        <row r="108">
          <cell r="A108" t="str">
            <v>Iraq</v>
          </cell>
          <cell r="D108">
            <v>368</v>
          </cell>
        </row>
        <row r="109">
          <cell r="A109" t="str">
            <v>Ireland</v>
          </cell>
          <cell r="D109">
            <v>372</v>
          </cell>
        </row>
        <row r="110">
          <cell r="A110" t="str">
            <v>Isle of Man</v>
          </cell>
          <cell r="D110">
            <v>833</v>
          </cell>
        </row>
        <row r="111">
          <cell r="A111" t="str">
            <v>Israel</v>
          </cell>
          <cell r="D111">
            <v>376</v>
          </cell>
        </row>
        <row r="112">
          <cell r="A112" t="str">
            <v>Italy</v>
          </cell>
          <cell r="D112">
            <v>380</v>
          </cell>
        </row>
        <row r="113">
          <cell r="A113" t="str">
            <v>Jamaica</v>
          </cell>
          <cell r="D113">
            <v>388</v>
          </cell>
        </row>
        <row r="114">
          <cell r="A114" t="str">
            <v>Japan</v>
          </cell>
          <cell r="D114">
            <v>392</v>
          </cell>
        </row>
        <row r="115">
          <cell r="A115" t="str">
            <v>Jersey</v>
          </cell>
          <cell r="D115">
            <v>832</v>
          </cell>
        </row>
        <row r="116">
          <cell r="A116" t="str">
            <v>Jordan</v>
          </cell>
          <cell r="D116">
            <v>400</v>
          </cell>
        </row>
        <row r="117">
          <cell r="A117" t="str">
            <v>Kazakhstan</v>
          </cell>
          <cell r="D117">
            <v>398</v>
          </cell>
        </row>
        <row r="118">
          <cell r="A118" t="str">
            <v>Kenya</v>
          </cell>
          <cell r="D118">
            <v>404</v>
          </cell>
        </row>
        <row r="119">
          <cell r="A119" t="str">
            <v>Kiribati</v>
          </cell>
          <cell r="D119">
            <v>296</v>
          </cell>
        </row>
        <row r="120">
          <cell r="A120" t="str">
            <v>Korea Democratic People's Republic of</v>
          </cell>
          <cell r="D120">
            <v>408</v>
          </cell>
        </row>
        <row r="121">
          <cell r="A121" t="str">
            <v>Korea Republic of</v>
          </cell>
          <cell r="D121">
            <v>410</v>
          </cell>
        </row>
        <row r="122">
          <cell r="A122" t="str">
            <v>Kuwait</v>
          </cell>
          <cell r="D122">
            <v>414</v>
          </cell>
        </row>
        <row r="123">
          <cell r="A123" t="str">
            <v>Kyrgyzstan</v>
          </cell>
          <cell r="D123">
            <v>417</v>
          </cell>
        </row>
        <row r="124">
          <cell r="A124" t="str">
            <v>Lao People's Democratic Republic</v>
          </cell>
          <cell r="D124">
            <v>418</v>
          </cell>
        </row>
        <row r="125">
          <cell r="A125" t="str">
            <v>Latvia</v>
          </cell>
          <cell r="D125">
            <v>428</v>
          </cell>
        </row>
        <row r="126">
          <cell r="A126" t="str">
            <v>Lebanon</v>
          </cell>
          <cell r="D126">
            <v>422</v>
          </cell>
        </row>
        <row r="127">
          <cell r="A127" t="str">
            <v>Lesotho</v>
          </cell>
          <cell r="D127">
            <v>426</v>
          </cell>
        </row>
        <row r="128">
          <cell r="A128" t="str">
            <v>Liberia</v>
          </cell>
          <cell r="D128">
            <v>430</v>
          </cell>
        </row>
        <row r="129">
          <cell r="A129" t="str">
            <v>Libyan Arab Jamahiriya</v>
          </cell>
          <cell r="D129">
            <v>434</v>
          </cell>
        </row>
        <row r="130">
          <cell r="A130" t="str">
            <v>Liechtenstein</v>
          </cell>
          <cell r="D130">
            <v>438</v>
          </cell>
        </row>
        <row r="131">
          <cell r="A131" t="str">
            <v>Lithuania</v>
          </cell>
          <cell r="D131">
            <v>440</v>
          </cell>
        </row>
        <row r="132">
          <cell r="A132" t="str">
            <v>Luxembourg</v>
          </cell>
          <cell r="D132">
            <v>442</v>
          </cell>
        </row>
        <row r="133">
          <cell r="A133" t="str">
            <v>Macao</v>
          </cell>
          <cell r="D133">
            <v>446</v>
          </cell>
        </row>
        <row r="134">
          <cell r="A134" t="str">
            <v>Macedonia the former Yugoslav Republic of</v>
          </cell>
          <cell r="D134">
            <v>807</v>
          </cell>
        </row>
        <row r="135">
          <cell r="A135" t="str">
            <v>Madagascar</v>
          </cell>
          <cell r="D135">
            <v>450</v>
          </cell>
        </row>
        <row r="136">
          <cell r="A136" t="str">
            <v>Malawi</v>
          </cell>
          <cell r="D136">
            <v>454</v>
          </cell>
        </row>
        <row r="137">
          <cell r="A137" t="str">
            <v>Malaysia</v>
          </cell>
          <cell r="D137">
            <v>458</v>
          </cell>
        </row>
        <row r="138">
          <cell r="A138" t="str">
            <v>Maldives</v>
          </cell>
          <cell r="D138">
            <v>462</v>
          </cell>
        </row>
        <row r="139">
          <cell r="A139" t="str">
            <v>Mali</v>
          </cell>
          <cell r="D139">
            <v>466</v>
          </cell>
        </row>
        <row r="140">
          <cell r="A140" t="str">
            <v>Malta</v>
          </cell>
          <cell r="D140">
            <v>470</v>
          </cell>
        </row>
        <row r="141">
          <cell r="A141" t="str">
            <v>Marshall Islands</v>
          </cell>
          <cell r="D141">
            <v>584</v>
          </cell>
        </row>
        <row r="142">
          <cell r="A142" t="str">
            <v>Martinique</v>
          </cell>
          <cell r="D142">
            <v>474</v>
          </cell>
        </row>
        <row r="143">
          <cell r="A143" t="str">
            <v>Mauritania</v>
          </cell>
          <cell r="D143">
            <v>478</v>
          </cell>
        </row>
        <row r="144">
          <cell r="A144" t="str">
            <v>Mauritius</v>
          </cell>
          <cell r="D144">
            <v>480</v>
          </cell>
        </row>
        <row r="145">
          <cell r="A145" t="str">
            <v>Mayotte</v>
          </cell>
          <cell r="D145">
            <v>175</v>
          </cell>
        </row>
        <row r="146">
          <cell r="A146" t="str">
            <v>Mexico</v>
          </cell>
          <cell r="D146">
            <v>484</v>
          </cell>
        </row>
        <row r="147">
          <cell r="A147" t="str">
            <v>Micronesia Federated States of</v>
          </cell>
          <cell r="D147">
            <v>583</v>
          </cell>
        </row>
        <row r="148">
          <cell r="A148" t="str">
            <v>Moldova Republic of</v>
          </cell>
          <cell r="D148">
            <v>498</v>
          </cell>
        </row>
        <row r="149">
          <cell r="A149" t="str">
            <v>Monaco</v>
          </cell>
          <cell r="D149">
            <v>492</v>
          </cell>
        </row>
        <row r="150">
          <cell r="A150" t="str">
            <v>Mongolia</v>
          </cell>
          <cell r="D150">
            <v>496</v>
          </cell>
        </row>
        <row r="151">
          <cell r="A151" t="str">
            <v>Montenegro</v>
          </cell>
          <cell r="D151">
            <v>499</v>
          </cell>
        </row>
        <row r="152">
          <cell r="A152" t="str">
            <v>Montserrat</v>
          </cell>
          <cell r="D152">
            <v>500</v>
          </cell>
        </row>
        <row r="153">
          <cell r="A153" t="str">
            <v>Morocco</v>
          </cell>
          <cell r="D153">
            <v>504</v>
          </cell>
        </row>
        <row r="154">
          <cell r="A154" t="str">
            <v>Mozambique</v>
          </cell>
          <cell r="D154">
            <v>508</v>
          </cell>
        </row>
        <row r="155">
          <cell r="A155" t="str">
            <v>Myanmar</v>
          </cell>
          <cell r="D155">
            <v>104</v>
          </cell>
        </row>
        <row r="156">
          <cell r="A156" t="str">
            <v>Namibia</v>
          </cell>
          <cell r="D156">
            <v>516</v>
          </cell>
        </row>
        <row r="157">
          <cell r="A157" t="str">
            <v>Nauru</v>
          </cell>
          <cell r="D157">
            <v>520</v>
          </cell>
        </row>
        <row r="158">
          <cell r="A158" t="str">
            <v>Nepal</v>
          </cell>
          <cell r="D158">
            <v>524</v>
          </cell>
        </row>
        <row r="159">
          <cell r="A159" t="str">
            <v>Netherlands</v>
          </cell>
          <cell r="D159">
            <v>528</v>
          </cell>
        </row>
        <row r="160">
          <cell r="A160" t="str">
            <v>Netherlands Antilles</v>
          </cell>
          <cell r="D160">
            <v>530</v>
          </cell>
        </row>
        <row r="161">
          <cell r="A161" t="str">
            <v>New Caledonia</v>
          </cell>
          <cell r="D161">
            <v>540</v>
          </cell>
        </row>
        <row r="162">
          <cell r="A162" t="str">
            <v>New Zealand</v>
          </cell>
          <cell r="D162">
            <v>554</v>
          </cell>
        </row>
        <row r="163">
          <cell r="A163" t="str">
            <v>Nicaragua</v>
          </cell>
          <cell r="D163">
            <v>558</v>
          </cell>
        </row>
        <row r="164">
          <cell r="A164" t="str">
            <v>Niger</v>
          </cell>
          <cell r="D164">
            <v>562</v>
          </cell>
        </row>
        <row r="165">
          <cell r="A165" t="str">
            <v>Nigeria</v>
          </cell>
          <cell r="D165">
            <v>566</v>
          </cell>
        </row>
        <row r="166">
          <cell r="A166" t="str">
            <v>Niue</v>
          </cell>
          <cell r="D166">
            <v>570</v>
          </cell>
        </row>
        <row r="167">
          <cell r="A167" t="str">
            <v>Norfolk Island</v>
          </cell>
          <cell r="D167">
            <v>574</v>
          </cell>
        </row>
        <row r="168">
          <cell r="A168" t="str">
            <v>Northern Mariana Islands</v>
          </cell>
          <cell r="D168">
            <v>580</v>
          </cell>
        </row>
        <row r="169">
          <cell r="A169" t="str">
            <v>Norway</v>
          </cell>
          <cell r="D169">
            <v>578</v>
          </cell>
        </row>
        <row r="170">
          <cell r="A170" t="str">
            <v>Oman</v>
          </cell>
          <cell r="D170">
            <v>512</v>
          </cell>
        </row>
        <row r="171">
          <cell r="A171" t="str">
            <v>Pakistan</v>
          </cell>
          <cell r="D171">
            <v>586</v>
          </cell>
        </row>
        <row r="172">
          <cell r="A172" t="str">
            <v>Palau</v>
          </cell>
          <cell r="D172">
            <v>585</v>
          </cell>
        </row>
        <row r="173">
          <cell r="A173" t="str">
            <v>Palestinian Territory Occupied</v>
          </cell>
          <cell r="D173">
            <v>275</v>
          </cell>
        </row>
        <row r="174">
          <cell r="A174" t="str">
            <v>Panama</v>
          </cell>
          <cell r="D174">
            <v>591</v>
          </cell>
        </row>
        <row r="175">
          <cell r="A175" t="str">
            <v>Papua New Guinea</v>
          </cell>
          <cell r="D175">
            <v>598</v>
          </cell>
        </row>
        <row r="176">
          <cell r="A176" t="str">
            <v>Paraguay</v>
          </cell>
          <cell r="D176">
            <v>600</v>
          </cell>
        </row>
        <row r="177">
          <cell r="A177" t="str">
            <v>Peru</v>
          </cell>
          <cell r="D177">
            <v>604</v>
          </cell>
        </row>
        <row r="178">
          <cell r="A178" t="str">
            <v>Philippines</v>
          </cell>
          <cell r="D178">
            <v>608</v>
          </cell>
        </row>
        <row r="179">
          <cell r="A179" t="str">
            <v>Pitcairn</v>
          </cell>
          <cell r="D179">
            <v>612</v>
          </cell>
        </row>
        <row r="180">
          <cell r="A180" t="str">
            <v>Poland</v>
          </cell>
          <cell r="D180">
            <v>616</v>
          </cell>
        </row>
        <row r="181">
          <cell r="A181" t="str">
            <v>Portugal</v>
          </cell>
          <cell r="D181">
            <v>620</v>
          </cell>
        </row>
        <row r="182">
          <cell r="A182" t="str">
            <v>Puerto Rico</v>
          </cell>
          <cell r="D182">
            <v>630</v>
          </cell>
        </row>
        <row r="183">
          <cell r="A183" t="str">
            <v>Qatar</v>
          </cell>
          <cell r="D183">
            <v>634</v>
          </cell>
        </row>
        <row r="184">
          <cell r="A184" t="str">
            <v>Réunion</v>
          </cell>
          <cell r="D184">
            <v>638</v>
          </cell>
        </row>
        <row r="185">
          <cell r="A185" t="str">
            <v>Romania</v>
          </cell>
          <cell r="D185">
            <v>642</v>
          </cell>
        </row>
        <row r="186">
          <cell r="A186" t="str">
            <v>Russian Federation</v>
          </cell>
          <cell r="D186">
            <v>643</v>
          </cell>
        </row>
        <row r="187">
          <cell r="A187" t="str">
            <v>Rwanda</v>
          </cell>
          <cell r="D187">
            <v>646</v>
          </cell>
        </row>
        <row r="188">
          <cell r="A188" t="str">
            <v>Saint Helena Ascension and Tristan da Cunha</v>
          </cell>
          <cell r="D188">
            <v>654</v>
          </cell>
        </row>
        <row r="189">
          <cell r="A189" t="str">
            <v>Saint Kitts and Nevis</v>
          </cell>
          <cell r="D189">
            <v>659</v>
          </cell>
        </row>
        <row r="190">
          <cell r="A190" t="str">
            <v>Saint Lucia</v>
          </cell>
          <cell r="D190">
            <v>662</v>
          </cell>
        </row>
        <row r="191">
          <cell r="A191" t="str">
            <v>Saint Pierre and Miquelon</v>
          </cell>
          <cell r="D191">
            <v>666</v>
          </cell>
        </row>
        <row r="192">
          <cell r="A192" t="str">
            <v>Saint Vincent and the Grenadines</v>
          </cell>
          <cell r="D192">
            <v>670</v>
          </cell>
        </row>
        <row r="193">
          <cell r="A193" t="str">
            <v>Samoa</v>
          </cell>
          <cell r="D193">
            <v>882</v>
          </cell>
        </row>
        <row r="194">
          <cell r="A194" t="str">
            <v>San Marino</v>
          </cell>
          <cell r="D194">
            <v>674</v>
          </cell>
        </row>
        <row r="195">
          <cell r="A195" t="str">
            <v>Sao Tome and Principe</v>
          </cell>
          <cell r="D195">
            <v>678</v>
          </cell>
        </row>
        <row r="196">
          <cell r="A196" t="str">
            <v>Saudi Arabia</v>
          </cell>
          <cell r="D196">
            <v>682</v>
          </cell>
        </row>
        <row r="197">
          <cell r="A197" t="str">
            <v>Senegal</v>
          </cell>
          <cell r="D197">
            <v>686</v>
          </cell>
        </row>
        <row r="198">
          <cell r="A198" t="str">
            <v>Serbia</v>
          </cell>
          <cell r="D198">
            <v>688</v>
          </cell>
        </row>
        <row r="199">
          <cell r="A199" t="str">
            <v>Seychelles</v>
          </cell>
          <cell r="D199">
            <v>690</v>
          </cell>
        </row>
        <row r="200">
          <cell r="A200" t="str">
            <v>Sierra Leone</v>
          </cell>
          <cell r="D200">
            <v>694</v>
          </cell>
        </row>
        <row r="201">
          <cell r="A201" t="str">
            <v>Singapore</v>
          </cell>
          <cell r="D201">
            <v>702</v>
          </cell>
        </row>
        <row r="202">
          <cell r="A202" t="str">
            <v>Slovakia</v>
          </cell>
          <cell r="D202">
            <v>703</v>
          </cell>
        </row>
        <row r="203">
          <cell r="A203" t="str">
            <v>Slovenia</v>
          </cell>
          <cell r="D203">
            <v>705</v>
          </cell>
        </row>
        <row r="204">
          <cell r="A204" t="str">
            <v>Solomon Islands</v>
          </cell>
          <cell r="D204">
            <v>90</v>
          </cell>
        </row>
        <row r="205">
          <cell r="A205" t="str">
            <v>Somalia</v>
          </cell>
          <cell r="D205">
            <v>706</v>
          </cell>
        </row>
        <row r="206">
          <cell r="A206" t="str">
            <v>South Africa</v>
          </cell>
          <cell r="D206">
            <v>710</v>
          </cell>
        </row>
        <row r="207">
          <cell r="A207" t="str">
            <v>South Georgia and the South Sandwich Islands</v>
          </cell>
          <cell r="D207">
            <v>239</v>
          </cell>
        </row>
        <row r="208">
          <cell r="A208" t="str">
            <v>Spain</v>
          </cell>
          <cell r="D208">
            <v>724</v>
          </cell>
        </row>
        <row r="209">
          <cell r="A209" t="str">
            <v>Sri Lanka</v>
          </cell>
          <cell r="D209">
            <v>144</v>
          </cell>
        </row>
        <row r="210">
          <cell r="A210" t="str">
            <v>Sudan</v>
          </cell>
          <cell r="D210">
            <v>736</v>
          </cell>
        </row>
        <row r="211">
          <cell r="A211" t="str">
            <v>Suriname</v>
          </cell>
          <cell r="D211">
            <v>740</v>
          </cell>
        </row>
        <row r="212">
          <cell r="A212" t="str">
            <v>Svalbard and Jan Mayen</v>
          </cell>
          <cell r="D212">
            <v>744</v>
          </cell>
        </row>
        <row r="213">
          <cell r="A213" t="str">
            <v>Swaziland</v>
          </cell>
          <cell r="D213">
            <v>748</v>
          </cell>
        </row>
        <row r="214">
          <cell r="A214" t="str">
            <v>Sweden</v>
          </cell>
          <cell r="D214">
            <v>752</v>
          </cell>
        </row>
        <row r="215">
          <cell r="A215" t="str">
            <v>Switzerland</v>
          </cell>
          <cell r="D215">
            <v>756</v>
          </cell>
        </row>
        <row r="216">
          <cell r="A216" t="str">
            <v>Syrian Arab Republic</v>
          </cell>
          <cell r="D216">
            <v>760</v>
          </cell>
        </row>
        <row r="217">
          <cell r="A217" t="str">
            <v>Taiwan Province of China</v>
          </cell>
          <cell r="D217">
            <v>158</v>
          </cell>
        </row>
        <row r="218">
          <cell r="A218" t="str">
            <v>Tajikistan</v>
          </cell>
          <cell r="D218">
            <v>762</v>
          </cell>
        </row>
        <row r="219">
          <cell r="A219" t="str">
            <v>Tanzania United Republic of</v>
          </cell>
          <cell r="D219">
            <v>834</v>
          </cell>
        </row>
        <row r="220">
          <cell r="A220" t="str">
            <v>Thailand</v>
          </cell>
          <cell r="D220">
            <v>764</v>
          </cell>
        </row>
        <row r="221">
          <cell r="A221" t="str">
            <v>Timor-Leste</v>
          </cell>
          <cell r="D221">
            <v>626</v>
          </cell>
        </row>
        <row r="222">
          <cell r="A222" t="str">
            <v>Togo</v>
          </cell>
          <cell r="D222">
            <v>768</v>
          </cell>
        </row>
        <row r="223">
          <cell r="A223" t="str">
            <v>Tokelau</v>
          </cell>
          <cell r="D223">
            <v>772</v>
          </cell>
        </row>
        <row r="224">
          <cell r="A224" t="str">
            <v>Tonga</v>
          </cell>
          <cell r="D224">
            <v>776</v>
          </cell>
        </row>
        <row r="225">
          <cell r="A225" t="str">
            <v>Trinidad and Tobago</v>
          </cell>
          <cell r="D225">
            <v>780</v>
          </cell>
        </row>
        <row r="226">
          <cell r="A226" t="str">
            <v>Tunisia</v>
          </cell>
          <cell r="D226">
            <v>788</v>
          </cell>
        </row>
        <row r="227">
          <cell r="A227" t="str">
            <v>Turkey</v>
          </cell>
          <cell r="D227">
            <v>792</v>
          </cell>
        </row>
        <row r="228">
          <cell r="A228" t="str">
            <v>Turkmenistan</v>
          </cell>
          <cell r="D228">
            <v>795</v>
          </cell>
        </row>
        <row r="229">
          <cell r="A229" t="str">
            <v>Turks and Caicos Islands</v>
          </cell>
          <cell r="D229">
            <v>796</v>
          </cell>
        </row>
        <row r="230">
          <cell r="A230" t="str">
            <v>Tuvalu</v>
          </cell>
          <cell r="D230">
            <v>798</v>
          </cell>
        </row>
        <row r="231">
          <cell r="A231" t="str">
            <v>Uganda</v>
          </cell>
          <cell r="D231">
            <v>800</v>
          </cell>
        </row>
        <row r="232">
          <cell r="A232" t="str">
            <v>Ukraine</v>
          </cell>
          <cell r="D232">
            <v>804</v>
          </cell>
        </row>
        <row r="233">
          <cell r="A233" t="str">
            <v>United Arab Emirates</v>
          </cell>
          <cell r="D233">
            <v>784</v>
          </cell>
        </row>
        <row r="234">
          <cell r="A234" t="str">
            <v>United Kingdom</v>
          </cell>
          <cell r="D234">
            <v>826</v>
          </cell>
        </row>
        <row r="235">
          <cell r="A235" t="str">
            <v>United States</v>
          </cell>
          <cell r="D235">
            <v>840</v>
          </cell>
        </row>
        <row r="236">
          <cell r="A236" t="str">
            <v>United States Minor Outlying Islands</v>
          </cell>
          <cell r="D236">
            <v>581</v>
          </cell>
        </row>
        <row r="237">
          <cell r="A237" t="str">
            <v>Uruguay</v>
          </cell>
          <cell r="D237">
            <v>858</v>
          </cell>
        </row>
        <row r="238">
          <cell r="A238" t="str">
            <v>Uzbekistan</v>
          </cell>
          <cell r="D238">
            <v>860</v>
          </cell>
        </row>
        <row r="239">
          <cell r="A239" t="str">
            <v>Vanuatu</v>
          </cell>
          <cell r="D239">
            <v>548</v>
          </cell>
        </row>
        <row r="240">
          <cell r="A240" t="str">
            <v>Venezuela Bolivarian Republic of</v>
          </cell>
          <cell r="D240">
            <v>862</v>
          </cell>
        </row>
        <row r="241">
          <cell r="A241" t="str">
            <v>Viet Nam</v>
          </cell>
          <cell r="D241">
            <v>704</v>
          </cell>
        </row>
        <row r="242">
          <cell r="A242" t="str">
            <v>Virgin Islands British</v>
          </cell>
          <cell r="D242">
            <v>92</v>
          </cell>
        </row>
        <row r="243">
          <cell r="A243" t="str">
            <v>Virgin Islands U.S.</v>
          </cell>
          <cell r="D243">
            <v>850</v>
          </cell>
        </row>
        <row r="244">
          <cell r="A244" t="str">
            <v>Wallis and Futuna</v>
          </cell>
          <cell r="D244">
            <v>876</v>
          </cell>
        </row>
        <row r="245">
          <cell r="A245" t="str">
            <v>Western Sahara</v>
          </cell>
          <cell r="D245">
            <v>732</v>
          </cell>
        </row>
        <row r="246">
          <cell r="A246" t="str">
            <v>Yemen</v>
          </cell>
          <cell r="D246">
            <v>887</v>
          </cell>
        </row>
        <row r="247">
          <cell r="A247" t="str">
            <v>Zambia</v>
          </cell>
          <cell r="D247">
            <v>894</v>
          </cell>
        </row>
        <row r="248">
          <cell r="A248" t="str">
            <v>Zimbabwe</v>
          </cell>
          <cell r="D248">
            <v>716</v>
          </cell>
        </row>
      </sheetData>
      <sheetData sheetId="14">
        <row r="4">
          <cell r="A4" t="str">
            <v>Province</v>
          </cell>
          <cell r="D4" t="str">
            <v>ISO4D</v>
          </cell>
        </row>
        <row r="5">
          <cell r="A5" t="str">
            <v>Amnat Charoen</v>
          </cell>
          <cell r="D5" t="str">
            <v>037</v>
          </cell>
        </row>
        <row r="6">
          <cell r="A6" t="str">
            <v>Ang Thong</v>
          </cell>
          <cell r="D6" t="str">
            <v>015</v>
          </cell>
        </row>
        <row r="7">
          <cell r="A7" t="str">
            <v>Bangkok</v>
          </cell>
          <cell r="D7" t="str">
            <v>010</v>
          </cell>
        </row>
        <row r="8">
          <cell r="A8" t="str">
            <v>B</v>
          </cell>
          <cell r="D8" t="str">
            <v>010</v>
          </cell>
        </row>
        <row r="9">
          <cell r="A9" t="str">
            <v>Bueng Kan</v>
          </cell>
          <cell r="D9" t="str">
            <v>038</v>
          </cell>
        </row>
        <row r="10">
          <cell r="A10" t="str">
            <v>Buri Ram</v>
          </cell>
          <cell r="D10" t="str">
            <v>031</v>
          </cell>
        </row>
        <row r="11">
          <cell r="A11" t="str">
            <v>Chachoengsao</v>
          </cell>
          <cell r="D11" t="str">
            <v>024</v>
          </cell>
        </row>
        <row r="12">
          <cell r="A12" t="str">
            <v>Chai Nat</v>
          </cell>
          <cell r="D12" t="str">
            <v>018</v>
          </cell>
        </row>
        <row r="13">
          <cell r="A13" t="str">
            <v>Chaiyaphum</v>
          </cell>
          <cell r="D13" t="str">
            <v>036</v>
          </cell>
        </row>
        <row r="14">
          <cell r="A14" t="str">
            <v>Chanthaburi</v>
          </cell>
          <cell r="D14" t="str">
            <v>022</v>
          </cell>
        </row>
        <row r="15">
          <cell r="A15" t="str">
            <v>Chiang Mai</v>
          </cell>
          <cell r="D15" t="str">
            <v>050</v>
          </cell>
        </row>
        <row r="16">
          <cell r="A16" t="str">
            <v>Chiang Rai</v>
          </cell>
          <cell r="D16" t="str">
            <v>057</v>
          </cell>
        </row>
        <row r="17">
          <cell r="A17" t="str">
            <v>Chon Buri</v>
          </cell>
          <cell r="D17" t="str">
            <v>020</v>
          </cell>
        </row>
        <row r="18">
          <cell r="A18" t="str">
            <v>Chumphon</v>
          </cell>
          <cell r="D18" t="str">
            <v>086</v>
          </cell>
        </row>
        <row r="19">
          <cell r="A19" t="str">
            <v>Kalasin</v>
          </cell>
          <cell r="D19" t="str">
            <v>046</v>
          </cell>
        </row>
        <row r="20">
          <cell r="A20" t="str">
            <v>Kamphaeng Phet</v>
          </cell>
          <cell r="D20" t="str">
            <v>062</v>
          </cell>
        </row>
        <row r="21">
          <cell r="A21" t="str">
            <v>Kanchanaburi</v>
          </cell>
          <cell r="D21" t="str">
            <v>071</v>
          </cell>
        </row>
        <row r="22">
          <cell r="A22" t="str">
            <v>Khon Kaen</v>
          </cell>
          <cell r="D22" t="str">
            <v>040</v>
          </cell>
        </row>
        <row r="23">
          <cell r="A23" t="str">
            <v>Krabi</v>
          </cell>
          <cell r="D23" t="str">
            <v>081</v>
          </cell>
        </row>
        <row r="24">
          <cell r="A24" t="str">
            <v>Lampang</v>
          </cell>
          <cell r="D24" t="str">
            <v>052</v>
          </cell>
        </row>
        <row r="25">
          <cell r="A25" t="str">
            <v>Lamphun</v>
          </cell>
          <cell r="D25" t="str">
            <v>051</v>
          </cell>
        </row>
        <row r="26">
          <cell r="A26" t="str">
            <v>Loei</v>
          </cell>
          <cell r="D26" t="str">
            <v>042</v>
          </cell>
        </row>
        <row r="27">
          <cell r="A27" t="str">
            <v>Lop Buri</v>
          </cell>
          <cell r="D27" t="str">
            <v>016</v>
          </cell>
        </row>
        <row r="28">
          <cell r="A28" t="str">
            <v>Mae Hong Son</v>
          </cell>
          <cell r="D28" t="str">
            <v>058</v>
          </cell>
        </row>
        <row r="29">
          <cell r="A29" t="str">
            <v>Maha Sarakham</v>
          </cell>
          <cell r="D29" t="str">
            <v>044</v>
          </cell>
        </row>
        <row r="30">
          <cell r="A30" t="str">
            <v>Mukdahan</v>
          </cell>
          <cell r="D30" t="str">
            <v>049</v>
          </cell>
        </row>
        <row r="31">
          <cell r="A31" t="str">
            <v>Nakhon Nayok</v>
          </cell>
          <cell r="D31" t="str">
            <v>026</v>
          </cell>
        </row>
        <row r="32">
          <cell r="A32" t="str">
            <v>Nakhon Pathom</v>
          </cell>
          <cell r="D32" t="str">
            <v>073</v>
          </cell>
        </row>
        <row r="33">
          <cell r="A33" t="str">
            <v>Nakhon Phanom</v>
          </cell>
          <cell r="D33" t="str">
            <v>048</v>
          </cell>
        </row>
        <row r="34">
          <cell r="A34" t="str">
            <v>Nakhon Ratchasima</v>
          </cell>
          <cell r="D34" t="str">
            <v>030</v>
          </cell>
        </row>
        <row r="35">
          <cell r="A35" t="str">
            <v>Nakhon Sawan</v>
          </cell>
          <cell r="D35" t="str">
            <v>060</v>
          </cell>
        </row>
        <row r="36">
          <cell r="A36" t="str">
            <v>Nakhon Si Thammarat</v>
          </cell>
          <cell r="D36" t="str">
            <v>080</v>
          </cell>
        </row>
        <row r="37">
          <cell r="A37" t="str">
            <v>Nan</v>
          </cell>
          <cell r="D37" t="str">
            <v>055</v>
          </cell>
        </row>
        <row r="38">
          <cell r="A38" t="str">
            <v>Narathiwat</v>
          </cell>
          <cell r="D38" t="str">
            <v>096</v>
          </cell>
        </row>
        <row r="39">
          <cell r="A39" t="str">
            <v>Nong Bua Lam Phu</v>
          </cell>
          <cell r="D39" t="str">
            <v>039</v>
          </cell>
        </row>
        <row r="40">
          <cell r="A40" t="str">
            <v>Nong Khai</v>
          </cell>
          <cell r="D40" t="str">
            <v>043</v>
          </cell>
        </row>
        <row r="41">
          <cell r="A41" t="str">
            <v>Nonthaburi</v>
          </cell>
          <cell r="D41" t="str">
            <v>012</v>
          </cell>
        </row>
        <row r="42">
          <cell r="A42" t="str">
            <v>Pathum Thani</v>
          </cell>
          <cell r="D42" t="str">
            <v>013</v>
          </cell>
        </row>
        <row r="43">
          <cell r="A43" t="str">
            <v>Pattani</v>
          </cell>
          <cell r="D43" t="str">
            <v>094</v>
          </cell>
        </row>
        <row r="44">
          <cell r="A44" t="str">
            <v>Phangnga</v>
          </cell>
          <cell r="D44" t="str">
            <v>082</v>
          </cell>
        </row>
        <row r="45">
          <cell r="A45" t="str">
            <v>Phatthalung</v>
          </cell>
          <cell r="D45" t="str">
            <v>093</v>
          </cell>
        </row>
        <row r="46">
          <cell r="A46" t="str">
            <v>Phayao</v>
          </cell>
          <cell r="D46" t="str">
            <v>056</v>
          </cell>
        </row>
        <row r="47">
          <cell r="A47" t="str">
            <v>Phetchabun</v>
          </cell>
          <cell r="D47" t="str">
            <v>067</v>
          </cell>
        </row>
        <row r="48">
          <cell r="A48" t="str">
            <v>Phetchaburi</v>
          </cell>
          <cell r="D48" t="str">
            <v>076</v>
          </cell>
        </row>
        <row r="49">
          <cell r="A49" t="str">
            <v>Phichit</v>
          </cell>
          <cell r="D49" t="str">
            <v>066</v>
          </cell>
        </row>
        <row r="50">
          <cell r="A50" t="str">
            <v>Phitsanulok</v>
          </cell>
          <cell r="D50" t="str">
            <v>065</v>
          </cell>
        </row>
        <row r="51">
          <cell r="A51" t="str">
            <v>Phrae</v>
          </cell>
          <cell r="D51" t="str">
            <v>054</v>
          </cell>
        </row>
        <row r="52">
          <cell r="A52" t="str">
            <v>Phra Nakhon Si Ayutthaya</v>
          </cell>
          <cell r="D52" t="str">
            <v>014</v>
          </cell>
        </row>
        <row r="53">
          <cell r="A53" t="str">
            <v>Phuket</v>
          </cell>
          <cell r="D53" t="str">
            <v>083</v>
          </cell>
        </row>
        <row r="54">
          <cell r="A54" t="str">
            <v>Prachin Buri</v>
          </cell>
          <cell r="D54" t="str">
            <v>025</v>
          </cell>
        </row>
        <row r="55">
          <cell r="A55" t="str">
            <v>Prachuap Khiri Khan</v>
          </cell>
          <cell r="D55" t="str">
            <v>077</v>
          </cell>
        </row>
        <row r="56">
          <cell r="A56" t="str">
            <v>Ranong</v>
          </cell>
          <cell r="D56" t="str">
            <v>085</v>
          </cell>
        </row>
        <row r="57">
          <cell r="A57" t="str">
            <v>Ratchaburi</v>
          </cell>
          <cell r="D57" t="str">
            <v>070</v>
          </cell>
        </row>
        <row r="58">
          <cell r="A58" t="str">
            <v>Rayong</v>
          </cell>
          <cell r="D58" t="str">
            <v>021</v>
          </cell>
        </row>
        <row r="59">
          <cell r="A59" t="str">
            <v>Roi Et</v>
          </cell>
          <cell r="D59" t="str">
            <v>045</v>
          </cell>
        </row>
        <row r="60">
          <cell r="A60" t="str">
            <v>Sa Kaeo</v>
          </cell>
          <cell r="D60" t="str">
            <v>027</v>
          </cell>
        </row>
        <row r="61">
          <cell r="A61" t="str">
            <v>Sakon Nakhon</v>
          </cell>
          <cell r="D61" t="str">
            <v>047</v>
          </cell>
        </row>
        <row r="62">
          <cell r="A62" t="str">
            <v>Samut Prakan</v>
          </cell>
          <cell r="D62" t="str">
            <v>011</v>
          </cell>
        </row>
        <row r="63">
          <cell r="A63" t="str">
            <v>Samut Sakhon</v>
          </cell>
          <cell r="D63" t="str">
            <v>074</v>
          </cell>
        </row>
        <row r="64">
          <cell r="A64" t="str">
            <v>Samut Songkhram</v>
          </cell>
          <cell r="D64" t="str">
            <v>075</v>
          </cell>
        </row>
        <row r="65">
          <cell r="A65" t="str">
            <v>Saraburi</v>
          </cell>
          <cell r="D65" t="str">
            <v>019</v>
          </cell>
        </row>
        <row r="66">
          <cell r="A66" t="str">
            <v>Satun</v>
          </cell>
          <cell r="D66" t="str">
            <v>091</v>
          </cell>
        </row>
        <row r="67">
          <cell r="A67" t="str">
            <v>Sing Buri</v>
          </cell>
          <cell r="D67" t="str">
            <v>017</v>
          </cell>
        </row>
        <row r="68">
          <cell r="A68" t="str">
            <v>Si Sa Ket</v>
          </cell>
          <cell r="D68" t="str">
            <v>033</v>
          </cell>
        </row>
        <row r="69">
          <cell r="A69" t="str">
            <v>Songkhla</v>
          </cell>
          <cell r="D69" t="str">
            <v>090</v>
          </cell>
        </row>
        <row r="70">
          <cell r="A70" t="str">
            <v>Sukhothai</v>
          </cell>
          <cell r="D70" t="str">
            <v>064</v>
          </cell>
        </row>
        <row r="71">
          <cell r="A71" t="str">
            <v>Suphan Buri</v>
          </cell>
          <cell r="D71" t="str">
            <v>072</v>
          </cell>
        </row>
        <row r="72">
          <cell r="A72" t="str">
            <v>Surat Thani</v>
          </cell>
          <cell r="D72" t="str">
            <v>084</v>
          </cell>
        </row>
        <row r="73">
          <cell r="A73" t="str">
            <v>Surin</v>
          </cell>
          <cell r="D73" t="str">
            <v>032</v>
          </cell>
        </row>
        <row r="74">
          <cell r="A74" t="str">
            <v>Tak</v>
          </cell>
          <cell r="D74" t="str">
            <v>063</v>
          </cell>
        </row>
        <row r="75">
          <cell r="A75" t="str">
            <v>Trang</v>
          </cell>
          <cell r="D75" t="str">
            <v>092</v>
          </cell>
        </row>
        <row r="76">
          <cell r="A76" t="str">
            <v>Trat</v>
          </cell>
          <cell r="D76" t="str">
            <v>023</v>
          </cell>
        </row>
        <row r="77">
          <cell r="A77" t="str">
            <v>Ubon Ratchathani</v>
          </cell>
          <cell r="D77" t="str">
            <v>034</v>
          </cell>
        </row>
        <row r="78">
          <cell r="A78" t="str">
            <v>Udon Thani</v>
          </cell>
          <cell r="D78" t="str">
            <v>041</v>
          </cell>
        </row>
        <row r="79">
          <cell r="A79" t="str">
            <v>Uthai Thani</v>
          </cell>
          <cell r="D79" t="str">
            <v>061</v>
          </cell>
        </row>
        <row r="80">
          <cell r="A80" t="str">
            <v>Uttaradit</v>
          </cell>
          <cell r="D80" t="str">
            <v>053</v>
          </cell>
        </row>
        <row r="81">
          <cell r="A81" t="str">
            <v>Yala</v>
          </cell>
          <cell r="D81" t="str">
            <v>095</v>
          </cell>
        </row>
        <row r="82">
          <cell r="A82" t="str">
            <v>Yasothon</v>
          </cell>
          <cell r="D82" t="str">
            <v>035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3"/>
  <sheetViews>
    <sheetView tabSelected="1" zoomScaleNormal="100" workbookViewId="0">
      <pane ySplit="1" topLeftCell="A2" activePane="bottomLeft" state="frozen"/>
      <selection activeCell="G1" sqref="G1"/>
      <selection pane="bottomLeft" activeCell="A2" sqref="A2"/>
    </sheetView>
  </sheetViews>
  <sheetFormatPr defaultColWidth="9" defaultRowHeight="15"/>
  <cols>
    <col min="1" max="1" width="20.85546875" style="1" customWidth="1"/>
    <col min="2" max="2" width="15.28515625" style="1" customWidth="1"/>
    <col min="3" max="3" width="21" style="1" customWidth="1"/>
    <col min="4" max="4" width="17.5703125" style="1" customWidth="1"/>
    <col min="5" max="5" width="24" style="1" customWidth="1"/>
    <col min="6" max="6" width="18.7109375" style="1" customWidth="1"/>
    <col min="7" max="7" width="17.7109375" style="1" customWidth="1"/>
    <col min="8" max="8" width="11.42578125" style="1" bestFit="1" customWidth="1"/>
    <col min="9" max="9" width="13.5703125" style="1" customWidth="1"/>
    <col min="10" max="10" width="14.140625" style="55" customWidth="1"/>
    <col min="11" max="11" width="46.140625" style="1" customWidth="1"/>
    <col min="12" max="12" width="14.7109375" style="1" bestFit="1" customWidth="1"/>
    <col min="13" max="13" width="8.7109375" style="1" customWidth="1"/>
    <col min="14" max="14" width="35.7109375" style="1" hidden="1" customWidth="1"/>
    <col min="15" max="15" width="14.42578125" style="1" customWidth="1"/>
    <col min="16" max="16" width="17.28515625" style="1" customWidth="1"/>
    <col min="17" max="17" width="11.85546875" style="1" customWidth="1"/>
    <col min="18" max="19" width="7.85546875" style="1" customWidth="1"/>
    <col min="20" max="20" width="14" style="1" customWidth="1"/>
    <col min="21" max="21" width="12.85546875" style="1" customWidth="1"/>
    <col min="22" max="22" width="17.5703125" style="1" customWidth="1"/>
    <col min="23" max="23" width="14.42578125" style="1" customWidth="1"/>
    <col min="24" max="24" width="12.7109375" style="1" customWidth="1"/>
    <col min="25" max="25" width="15.7109375" style="1" customWidth="1"/>
    <col min="26" max="26" width="12.28515625" style="1" customWidth="1"/>
    <col min="27" max="27" width="11.5703125" style="1" customWidth="1"/>
    <col min="28" max="28" width="5.85546875" style="1" hidden="1" customWidth="1"/>
    <col min="29" max="29" width="11.5703125" style="1" customWidth="1"/>
    <col min="30" max="16384" width="9" style="1"/>
  </cols>
  <sheetData>
    <row r="1" spans="1:29">
      <c r="A1" s="1" t="s">
        <v>49</v>
      </c>
      <c r="B1" s="56" t="s">
        <v>2914</v>
      </c>
      <c r="C1" s="1" t="s">
        <v>0</v>
      </c>
      <c r="D1" s="1" t="s">
        <v>1</v>
      </c>
      <c r="E1" s="1" t="s">
        <v>50</v>
      </c>
      <c r="F1" s="1" t="s">
        <v>53</v>
      </c>
      <c r="G1" s="1" t="s">
        <v>3115</v>
      </c>
      <c r="H1" s="1" t="s">
        <v>3114</v>
      </c>
      <c r="I1" s="1" t="s">
        <v>3124</v>
      </c>
      <c r="J1" s="57" t="s">
        <v>54</v>
      </c>
      <c r="K1" s="1" t="s">
        <v>2877</v>
      </c>
      <c r="L1" s="41" t="s">
        <v>3117</v>
      </c>
      <c r="M1" s="42" t="s">
        <v>3116</v>
      </c>
      <c r="N1" s="41" t="s">
        <v>1590</v>
      </c>
      <c r="O1" s="42" t="s">
        <v>55</v>
      </c>
      <c r="P1" s="1" t="s">
        <v>3121</v>
      </c>
      <c r="Q1" s="1" t="s">
        <v>57</v>
      </c>
      <c r="R1" s="1" t="s">
        <v>58</v>
      </c>
      <c r="S1" s="1" t="s">
        <v>3118</v>
      </c>
      <c r="T1" s="1" t="s">
        <v>3120</v>
      </c>
      <c r="U1" s="1" t="s">
        <v>3119</v>
      </c>
      <c r="V1" s="1" t="s">
        <v>64</v>
      </c>
      <c r="W1" s="1" t="s">
        <v>3054</v>
      </c>
      <c r="X1" s="1" t="s">
        <v>3130</v>
      </c>
      <c r="Y1" s="1" t="s">
        <v>3131</v>
      </c>
      <c r="Z1" s="1" t="s">
        <v>3122</v>
      </c>
      <c r="AA1" s="1" t="s">
        <v>3123</v>
      </c>
      <c r="AB1" s="1" t="s">
        <v>3132</v>
      </c>
      <c r="AC1" s="1" t="s">
        <v>3133</v>
      </c>
    </row>
    <row r="2" spans="1:29">
      <c r="A2" s="1" t="s">
        <v>3551</v>
      </c>
      <c r="B2" s="55" t="s">
        <v>3198</v>
      </c>
      <c r="C2" s="1" t="s">
        <v>3503</v>
      </c>
      <c r="D2" s="1" t="s">
        <v>3468</v>
      </c>
      <c r="E2" s="1" t="s">
        <v>2915</v>
      </c>
      <c r="F2" s="1" t="s">
        <v>3503</v>
      </c>
      <c r="G2" s="1" t="s">
        <v>3526</v>
      </c>
      <c r="H2" s="1" t="s">
        <v>3468</v>
      </c>
      <c r="I2" s="54" t="s">
        <v>3125</v>
      </c>
      <c r="J2" s="55" t="s">
        <v>3198</v>
      </c>
      <c r="K2" s="1" t="s">
        <v>3175</v>
      </c>
      <c r="L2" s="40" t="s">
        <v>3559</v>
      </c>
      <c r="M2" t="s">
        <v>3095</v>
      </c>
      <c r="N2" s="1" t="s">
        <v>3476</v>
      </c>
      <c r="O2" s="128" t="s">
        <v>3485</v>
      </c>
      <c r="P2" s="54" t="s">
        <v>3125</v>
      </c>
      <c r="Q2" s="1" t="s">
        <v>3128</v>
      </c>
      <c r="R2" s="1" t="s">
        <v>2913</v>
      </c>
      <c r="S2" s="1" t="s">
        <v>2913</v>
      </c>
      <c r="T2" s="1" t="s">
        <v>2913</v>
      </c>
      <c r="U2" s="1" t="s">
        <v>1527</v>
      </c>
      <c r="V2" s="1" t="s">
        <v>3575</v>
      </c>
      <c r="W2" s="1" t="s">
        <v>1624</v>
      </c>
      <c r="X2" s="1" t="s">
        <v>51</v>
      </c>
      <c r="Y2" s="54" t="s">
        <v>3348</v>
      </c>
      <c r="Z2" s="54" t="s">
        <v>3125</v>
      </c>
      <c r="AA2" s="54" t="s">
        <v>3125</v>
      </c>
      <c r="AB2" s="1" t="s">
        <v>2913</v>
      </c>
      <c r="AC2" s="55" t="s">
        <v>3198</v>
      </c>
    </row>
    <row r="3" spans="1:29" s="129" customFormat="1">
      <c r="A3" s="129" t="s">
        <v>3551</v>
      </c>
      <c r="B3" s="130" t="s">
        <v>3198</v>
      </c>
      <c r="C3" s="129" t="s">
        <v>3504</v>
      </c>
      <c r="D3" s="129" t="s">
        <v>3468</v>
      </c>
      <c r="E3" s="129" t="s">
        <v>2915</v>
      </c>
      <c r="F3" s="129" t="s">
        <v>3504</v>
      </c>
      <c r="G3" s="129" t="s">
        <v>3527</v>
      </c>
      <c r="H3" s="129" t="s">
        <v>3468</v>
      </c>
      <c r="I3" s="131" t="s">
        <v>3125</v>
      </c>
      <c r="J3" s="130" t="s">
        <v>3198</v>
      </c>
      <c r="K3" s="129" t="s">
        <v>3335</v>
      </c>
      <c r="L3" s="40" t="s">
        <v>3565</v>
      </c>
      <c r="M3" s="132" t="s">
        <v>2916</v>
      </c>
      <c r="N3" s="129" t="s">
        <v>3476</v>
      </c>
      <c r="O3" s="133" t="s">
        <v>3485</v>
      </c>
      <c r="P3" s="131" t="s">
        <v>3125</v>
      </c>
      <c r="Q3" s="129" t="s">
        <v>3128</v>
      </c>
      <c r="R3" s="129" t="s">
        <v>2913</v>
      </c>
      <c r="S3" s="129" t="s">
        <v>2913</v>
      </c>
      <c r="T3" s="129" t="s">
        <v>2913</v>
      </c>
      <c r="U3" s="129" t="s">
        <v>1527</v>
      </c>
      <c r="V3" s="1" t="s">
        <v>3575</v>
      </c>
      <c r="W3" s="129" t="s">
        <v>1624</v>
      </c>
      <c r="X3" s="129" t="s">
        <v>51</v>
      </c>
      <c r="Y3" s="131" t="s">
        <v>3348</v>
      </c>
      <c r="Z3" s="131" t="s">
        <v>3125</v>
      </c>
      <c r="AA3" s="131" t="s">
        <v>3125</v>
      </c>
      <c r="AB3" s="129" t="s">
        <v>2913</v>
      </c>
      <c r="AC3" s="130" t="s">
        <v>3198</v>
      </c>
    </row>
    <row r="4" spans="1:29">
      <c r="A4" s="1" t="s">
        <v>3551</v>
      </c>
      <c r="B4" s="55" t="s">
        <v>3333</v>
      </c>
      <c r="C4" s="1" t="s">
        <v>3505</v>
      </c>
      <c r="D4" s="1" t="s">
        <v>3468</v>
      </c>
      <c r="E4" s="1" t="s">
        <v>2915</v>
      </c>
      <c r="F4" s="1" t="s">
        <v>3505</v>
      </c>
      <c r="G4" s="1" t="s">
        <v>3528</v>
      </c>
      <c r="H4" s="1" t="s">
        <v>3468</v>
      </c>
      <c r="I4" s="54" t="s">
        <v>3125</v>
      </c>
      <c r="J4" s="55" t="s">
        <v>3333</v>
      </c>
      <c r="K4" s="1" t="s">
        <v>3341</v>
      </c>
      <c r="L4" s="40" t="s">
        <v>3560</v>
      </c>
      <c r="M4" t="s">
        <v>2916</v>
      </c>
      <c r="N4" s="1" t="s">
        <v>3477</v>
      </c>
      <c r="O4" s="128" t="s">
        <v>3486</v>
      </c>
      <c r="P4" s="54" t="s">
        <v>3125</v>
      </c>
      <c r="Q4" s="1" t="s">
        <v>3128</v>
      </c>
      <c r="R4" s="1" t="s">
        <v>2913</v>
      </c>
      <c r="S4" s="1" t="s">
        <v>2913</v>
      </c>
      <c r="T4" s="1" t="s">
        <v>2913</v>
      </c>
      <c r="U4" s="1" t="s">
        <v>1527</v>
      </c>
      <c r="V4" s="1" t="s">
        <v>3575</v>
      </c>
      <c r="W4" s="1" t="s">
        <v>1624</v>
      </c>
      <c r="X4" s="1" t="s">
        <v>51</v>
      </c>
      <c r="Y4" s="54" t="s">
        <v>3348</v>
      </c>
      <c r="Z4" s="54" t="s">
        <v>3125</v>
      </c>
      <c r="AA4" s="54" t="s">
        <v>3125</v>
      </c>
      <c r="AB4" s="1" t="s">
        <v>2913</v>
      </c>
      <c r="AC4" s="55" t="s">
        <v>3333</v>
      </c>
    </row>
    <row r="5" spans="1:29">
      <c r="A5" s="1" t="s">
        <v>3551</v>
      </c>
      <c r="B5" s="55" t="s">
        <v>3334</v>
      </c>
      <c r="C5" s="1" t="s">
        <v>3506</v>
      </c>
      <c r="D5" s="1" t="s">
        <v>3468</v>
      </c>
      <c r="E5" s="1" t="s">
        <v>2915</v>
      </c>
      <c r="F5" s="1" t="s">
        <v>3506</v>
      </c>
      <c r="G5" s="1" t="s">
        <v>3529</v>
      </c>
      <c r="H5" s="1" t="s">
        <v>3468</v>
      </c>
      <c r="I5" s="54" t="s">
        <v>3125</v>
      </c>
      <c r="J5" s="55" t="s">
        <v>3334</v>
      </c>
      <c r="K5" s="1" t="s">
        <v>3175</v>
      </c>
      <c r="L5" s="40" t="s">
        <v>3559</v>
      </c>
      <c r="M5" t="s">
        <v>3095</v>
      </c>
      <c r="N5" s="1" t="s">
        <v>3478</v>
      </c>
      <c r="O5" s="128" t="s">
        <v>3487</v>
      </c>
      <c r="P5" s="54" t="s">
        <v>3125</v>
      </c>
      <c r="Q5" s="1" t="s">
        <v>3128</v>
      </c>
      <c r="R5" s="1" t="s">
        <v>2913</v>
      </c>
      <c r="S5" s="1" t="s">
        <v>2913</v>
      </c>
      <c r="T5" s="1" t="s">
        <v>2913</v>
      </c>
      <c r="U5" s="1" t="s">
        <v>1527</v>
      </c>
      <c r="V5" s="1" t="s">
        <v>3575</v>
      </c>
      <c r="W5" s="1" t="s">
        <v>1624</v>
      </c>
      <c r="X5" s="1" t="s">
        <v>51</v>
      </c>
      <c r="Y5" s="54" t="s">
        <v>3348</v>
      </c>
      <c r="Z5" s="54" t="s">
        <v>3125</v>
      </c>
      <c r="AA5" s="54" t="s">
        <v>3125</v>
      </c>
      <c r="AB5" s="1" t="s">
        <v>2913</v>
      </c>
      <c r="AC5" s="55" t="s">
        <v>3334</v>
      </c>
    </row>
    <row r="6" spans="1:29" s="63" customFormat="1">
      <c r="A6" s="63" t="s">
        <v>3552</v>
      </c>
      <c r="B6" s="64" t="s">
        <v>3336</v>
      </c>
      <c r="C6" s="63" t="s">
        <v>3503</v>
      </c>
      <c r="D6" s="63" t="s">
        <v>3469</v>
      </c>
      <c r="E6" s="63" t="s">
        <v>2915</v>
      </c>
      <c r="F6" s="63" t="s">
        <v>3503</v>
      </c>
      <c r="G6" s="63" t="s">
        <v>3526</v>
      </c>
      <c r="H6" s="63" t="s">
        <v>3469</v>
      </c>
      <c r="I6" s="65" t="s">
        <v>3125</v>
      </c>
      <c r="J6" s="64" t="s">
        <v>3336</v>
      </c>
      <c r="K6" s="63" t="s">
        <v>3175</v>
      </c>
      <c r="L6" s="66" t="s">
        <v>3559</v>
      </c>
      <c r="M6" s="67" t="s">
        <v>3095</v>
      </c>
      <c r="N6" s="63" t="s">
        <v>3479</v>
      </c>
      <c r="O6" s="65" t="s">
        <v>3488</v>
      </c>
      <c r="P6" s="65" t="s">
        <v>3125</v>
      </c>
      <c r="Q6" s="63" t="s">
        <v>2881</v>
      </c>
      <c r="R6" s="63" t="s">
        <v>2913</v>
      </c>
      <c r="S6" s="63" t="s">
        <v>2913</v>
      </c>
      <c r="T6" s="63" t="s">
        <v>2913</v>
      </c>
      <c r="U6" s="63" t="s">
        <v>1527</v>
      </c>
      <c r="V6" s="1" t="s">
        <v>3575</v>
      </c>
      <c r="W6" s="63" t="s">
        <v>1624</v>
      </c>
      <c r="X6" s="63" t="s">
        <v>51</v>
      </c>
      <c r="Y6" s="65" t="s">
        <v>3348</v>
      </c>
      <c r="Z6" s="65" t="s">
        <v>3125</v>
      </c>
      <c r="AA6" s="65" t="s">
        <v>3125</v>
      </c>
      <c r="AB6" s="63" t="s">
        <v>2913</v>
      </c>
      <c r="AC6" s="64" t="s">
        <v>3336</v>
      </c>
    </row>
    <row r="7" spans="1:29" s="63" customFormat="1">
      <c r="A7" s="63" t="s">
        <v>3552</v>
      </c>
      <c r="B7" s="64" t="s">
        <v>3336</v>
      </c>
      <c r="C7" s="63" t="s">
        <v>3504</v>
      </c>
      <c r="D7" s="63" t="s">
        <v>3469</v>
      </c>
      <c r="E7" s="63" t="s">
        <v>2915</v>
      </c>
      <c r="F7" s="63" t="s">
        <v>3504</v>
      </c>
      <c r="G7" s="63" t="s">
        <v>3527</v>
      </c>
      <c r="H7" s="63" t="s">
        <v>3469</v>
      </c>
      <c r="I7" s="65" t="s">
        <v>3125</v>
      </c>
      <c r="J7" s="64" t="s">
        <v>3336</v>
      </c>
      <c r="K7" s="63" t="s">
        <v>3335</v>
      </c>
      <c r="L7" s="66" t="s">
        <v>3565</v>
      </c>
      <c r="M7" s="67" t="s">
        <v>2916</v>
      </c>
      <c r="N7" s="63" t="s">
        <v>3479</v>
      </c>
      <c r="O7" s="65" t="s">
        <v>3488</v>
      </c>
      <c r="P7" s="65" t="s">
        <v>3125</v>
      </c>
      <c r="Q7" s="63" t="s">
        <v>2881</v>
      </c>
      <c r="R7" s="63" t="s">
        <v>2913</v>
      </c>
      <c r="S7" s="63" t="s">
        <v>2913</v>
      </c>
      <c r="T7" s="63" t="s">
        <v>2913</v>
      </c>
      <c r="U7" s="63" t="s">
        <v>1527</v>
      </c>
      <c r="V7" s="1" t="s">
        <v>3575</v>
      </c>
      <c r="W7" s="63" t="s">
        <v>1624</v>
      </c>
      <c r="X7" s="63" t="s">
        <v>51</v>
      </c>
      <c r="Y7" s="65" t="s">
        <v>3348</v>
      </c>
      <c r="Z7" s="65" t="s">
        <v>3125</v>
      </c>
      <c r="AA7" s="65" t="s">
        <v>3125</v>
      </c>
      <c r="AB7" s="63" t="s">
        <v>2913</v>
      </c>
      <c r="AC7" s="64" t="s">
        <v>3336</v>
      </c>
    </row>
    <row r="8" spans="1:29" s="63" customFormat="1">
      <c r="A8" s="63" t="s">
        <v>3552</v>
      </c>
      <c r="B8" s="64" t="s">
        <v>3337</v>
      </c>
      <c r="C8" s="63" t="s">
        <v>3508</v>
      </c>
      <c r="D8" s="63" t="s">
        <v>3469</v>
      </c>
      <c r="E8" s="63" t="s">
        <v>2915</v>
      </c>
      <c r="F8" s="63" t="s">
        <v>3508</v>
      </c>
      <c r="G8" s="63" t="s">
        <v>3531</v>
      </c>
      <c r="H8" s="63" t="s">
        <v>3469</v>
      </c>
      <c r="I8" s="65" t="s">
        <v>3125</v>
      </c>
      <c r="J8" s="64" t="s">
        <v>3337</v>
      </c>
      <c r="K8" s="63" t="s">
        <v>3129</v>
      </c>
      <c r="L8" s="66" t="s">
        <v>3561</v>
      </c>
      <c r="M8" s="67" t="s">
        <v>2916</v>
      </c>
      <c r="N8" s="63" t="s">
        <v>3480</v>
      </c>
      <c r="O8" s="65" t="s">
        <v>3489</v>
      </c>
      <c r="P8" s="65" t="s">
        <v>3125</v>
      </c>
      <c r="Q8" s="63" t="s">
        <v>2881</v>
      </c>
      <c r="R8" s="63" t="s">
        <v>2913</v>
      </c>
      <c r="S8" s="63" t="s">
        <v>2913</v>
      </c>
      <c r="T8" s="63" t="s">
        <v>2913</v>
      </c>
      <c r="U8" s="63" t="s">
        <v>1527</v>
      </c>
      <c r="V8" s="1" t="s">
        <v>3575</v>
      </c>
      <c r="W8" s="63" t="s">
        <v>1624</v>
      </c>
      <c r="X8" s="63" t="s">
        <v>51</v>
      </c>
      <c r="Y8" s="65" t="s">
        <v>3348</v>
      </c>
      <c r="Z8" s="65" t="s">
        <v>3125</v>
      </c>
      <c r="AA8" s="65" t="s">
        <v>3125</v>
      </c>
      <c r="AB8" s="63" t="s">
        <v>2913</v>
      </c>
      <c r="AC8" s="64" t="s">
        <v>3337</v>
      </c>
    </row>
    <row r="9" spans="1:29" s="63" customFormat="1">
      <c r="A9" s="63" t="s">
        <v>3552</v>
      </c>
      <c r="B9" s="64" t="s">
        <v>3337</v>
      </c>
      <c r="C9" s="63" t="s">
        <v>3509</v>
      </c>
      <c r="D9" s="63" t="s">
        <v>3469</v>
      </c>
      <c r="E9" s="63" t="s">
        <v>2915</v>
      </c>
      <c r="F9" s="63" t="s">
        <v>3509</v>
      </c>
      <c r="G9" s="63" t="s">
        <v>3532</v>
      </c>
      <c r="H9" s="63" t="s">
        <v>3469</v>
      </c>
      <c r="I9" s="65" t="s">
        <v>3125</v>
      </c>
      <c r="J9" s="64" t="s">
        <v>3337</v>
      </c>
      <c r="K9" s="63" t="s">
        <v>3338</v>
      </c>
      <c r="L9" s="66" t="s">
        <v>3574</v>
      </c>
      <c r="M9" s="67" t="s">
        <v>3095</v>
      </c>
      <c r="N9" s="63" t="s">
        <v>3480</v>
      </c>
      <c r="O9" s="65" t="s">
        <v>3489</v>
      </c>
      <c r="P9" s="65" t="s">
        <v>3125</v>
      </c>
      <c r="Q9" s="63" t="s">
        <v>2881</v>
      </c>
      <c r="R9" s="63" t="s">
        <v>2913</v>
      </c>
      <c r="S9" s="63" t="s">
        <v>2913</v>
      </c>
      <c r="T9" s="63" t="s">
        <v>2913</v>
      </c>
      <c r="U9" s="63" t="s">
        <v>1527</v>
      </c>
      <c r="V9" s="1" t="s">
        <v>3575</v>
      </c>
      <c r="W9" s="63" t="s">
        <v>1624</v>
      </c>
      <c r="X9" s="63" t="s">
        <v>51</v>
      </c>
      <c r="Y9" s="65" t="s">
        <v>3348</v>
      </c>
      <c r="Z9" s="65" t="s">
        <v>3125</v>
      </c>
      <c r="AA9" s="65" t="s">
        <v>3125</v>
      </c>
      <c r="AB9" s="63" t="s">
        <v>2913</v>
      </c>
      <c r="AC9" s="64" t="s">
        <v>3337</v>
      </c>
    </row>
    <row r="10" spans="1:29" s="63" customFormat="1">
      <c r="A10" s="63" t="s">
        <v>3552</v>
      </c>
      <c r="B10" s="64" t="s">
        <v>3573</v>
      </c>
      <c r="C10" s="63" t="s">
        <v>3506</v>
      </c>
      <c r="D10" s="63" t="s">
        <v>3469</v>
      </c>
      <c r="E10" s="63" t="s">
        <v>2915</v>
      </c>
      <c r="F10" s="63" t="s">
        <v>3506</v>
      </c>
      <c r="G10" s="63" t="s">
        <v>3529</v>
      </c>
      <c r="H10" s="63" t="s">
        <v>3469</v>
      </c>
      <c r="I10" s="65" t="s">
        <v>3125</v>
      </c>
      <c r="J10" s="64" t="s">
        <v>3573</v>
      </c>
      <c r="K10" s="63" t="s">
        <v>3129</v>
      </c>
      <c r="L10" s="66" t="s">
        <v>3561</v>
      </c>
      <c r="M10" s="67" t="s">
        <v>2916</v>
      </c>
      <c r="N10" s="63" t="s">
        <v>3479</v>
      </c>
      <c r="O10" s="65" t="s">
        <v>3488</v>
      </c>
      <c r="P10" s="65" t="s">
        <v>3125</v>
      </c>
      <c r="Q10" s="63" t="s">
        <v>2881</v>
      </c>
      <c r="R10" s="63" t="s">
        <v>2913</v>
      </c>
      <c r="S10" s="63" t="s">
        <v>2913</v>
      </c>
      <c r="T10" s="63" t="s">
        <v>2913</v>
      </c>
      <c r="U10" s="63" t="s">
        <v>1527</v>
      </c>
      <c r="V10" s="1" t="s">
        <v>3575</v>
      </c>
      <c r="W10" s="63" t="s">
        <v>1624</v>
      </c>
      <c r="X10" s="63" t="s">
        <v>51</v>
      </c>
      <c r="Y10" s="65" t="s">
        <v>3348</v>
      </c>
      <c r="Z10" s="65" t="s">
        <v>3125</v>
      </c>
      <c r="AA10" s="65" t="s">
        <v>3125</v>
      </c>
      <c r="AB10" s="63" t="s">
        <v>2913</v>
      </c>
      <c r="AC10" s="64" t="s">
        <v>3573</v>
      </c>
    </row>
    <row r="11" spans="1:29" s="134" customFormat="1">
      <c r="A11" s="134" t="s">
        <v>3553</v>
      </c>
      <c r="B11" s="135">
        <v>1803000001</v>
      </c>
      <c r="C11" s="134" t="s">
        <v>3503</v>
      </c>
      <c r="D11" s="134" t="s">
        <v>3470</v>
      </c>
      <c r="E11" s="134" t="s">
        <v>2915</v>
      </c>
      <c r="F11" s="134" t="s">
        <v>3503</v>
      </c>
      <c r="G11" s="134" t="s">
        <v>3526</v>
      </c>
      <c r="H11" s="134" t="s">
        <v>3470</v>
      </c>
      <c r="I11" s="136" t="s">
        <v>3125</v>
      </c>
      <c r="J11" s="135">
        <v>1803000001</v>
      </c>
      <c r="K11" s="134" t="s">
        <v>3349</v>
      </c>
      <c r="L11" s="137" t="s">
        <v>3562</v>
      </c>
      <c r="M11" s="138" t="s">
        <v>2916</v>
      </c>
      <c r="O11" s="136" t="s">
        <v>3496</v>
      </c>
      <c r="P11" s="136" t="s">
        <v>3497</v>
      </c>
      <c r="Q11" s="134" t="s">
        <v>3339</v>
      </c>
      <c r="R11" s="134" t="s">
        <v>2913</v>
      </c>
      <c r="S11" s="134" t="s">
        <v>2913</v>
      </c>
      <c r="T11" s="134" t="s">
        <v>2913</v>
      </c>
      <c r="U11" s="134" t="s">
        <v>1527</v>
      </c>
      <c r="V11" s="1" t="s">
        <v>3575</v>
      </c>
      <c r="W11" s="134" t="s">
        <v>1624</v>
      </c>
      <c r="X11" s="134" t="s">
        <v>51</v>
      </c>
      <c r="Y11" s="136" t="s">
        <v>3348</v>
      </c>
      <c r="Z11" s="141">
        <v>22398725</v>
      </c>
      <c r="AA11" s="141">
        <v>100666109</v>
      </c>
      <c r="AB11" s="134" t="s">
        <v>2913</v>
      </c>
      <c r="AC11" s="135">
        <v>1803000001</v>
      </c>
    </row>
    <row r="12" spans="1:29" s="134" customFormat="1">
      <c r="A12" s="134" t="s">
        <v>3553</v>
      </c>
      <c r="B12" s="135">
        <v>1803000002</v>
      </c>
      <c r="C12" s="134" t="s">
        <v>3510</v>
      </c>
      <c r="D12" s="134" t="s">
        <v>3470</v>
      </c>
      <c r="E12" s="134" t="s">
        <v>2915</v>
      </c>
      <c r="F12" s="134" t="s">
        <v>3510</v>
      </c>
      <c r="G12" s="134" t="s">
        <v>3533</v>
      </c>
      <c r="H12" s="134" t="s">
        <v>3470</v>
      </c>
      <c r="I12" s="136" t="s">
        <v>3125</v>
      </c>
      <c r="J12" s="135">
        <v>1803000002</v>
      </c>
      <c r="K12" s="134" t="s">
        <v>3495</v>
      </c>
      <c r="L12" s="137" t="s">
        <v>3563</v>
      </c>
      <c r="M12" s="138" t="s">
        <v>3095</v>
      </c>
      <c r="O12" s="136" t="s">
        <v>3497</v>
      </c>
      <c r="P12" s="136" t="s">
        <v>3496</v>
      </c>
      <c r="Q12" s="134" t="s">
        <v>3339</v>
      </c>
      <c r="R12" s="134" t="s">
        <v>2913</v>
      </c>
      <c r="S12" s="134" t="s">
        <v>2913</v>
      </c>
      <c r="T12" s="134" t="s">
        <v>2913</v>
      </c>
      <c r="U12" s="134" t="s">
        <v>1527</v>
      </c>
      <c r="V12" s="1" t="s">
        <v>3575</v>
      </c>
      <c r="W12" s="134" t="s">
        <v>1624</v>
      </c>
      <c r="X12" s="134" t="s">
        <v>51</v>
      </c>
      <c r="Y12" s="136" t="s">
        <v>3348</v>
      </c>
      <c r="Z12" s="141">
        <v>22398725</v>
      </c>
      <c r="AA12" s="141">
        <v>100666109</v>
      </c>
      <c r="AB12" s="134" t="s">
        <v>2913</v>
      </c>
      <c r="AC12" s="135">
        <v>1803000002</v>
      </c>
    </row>
    <row r="13" spans="1:29" s="134" customFormat="1">
      <c r="A13" s="134" t="s">
        <v>3553</v>
      </c>
      <c r="B13" s="135">
        <v>1803000001</v>
      </c>
      <c r="C13" s="134" t="s">
        <v>3505</v>
      </c>
      <c r="D13" s="134" t="s">
        <v>3470</v>
      </c>
      <c r="E13" s="134" t="s">
        <v>2915</v>
      </c>
      <c r="F13" s="134" t="s">
        <v>3505</v>
      </c>
      <c r="G13" s="134" t="s">
        <v>3528</v>
      </c>
      <c r="H13" s="134" t="s">
        <v>3470</v>
      </c>
      <c r="I13" s="136"/>
      <c r="J13" s="135">
        <v>1803000001</v>
      </c>
      <c r="K13" s="134" t="s">
        <v>3350</v>
      </c>
      <c r="L13" s="137" t="s">
        <v>3566</v>
      </c>
      <c r="M13" s="138" t="s">
        <v>3095</v>
      </c>
      <c r="O13" s="136" t="s">
        <v>3496</v>
      </c>
      <c r="P13" s="136" t="s">
        <v>3497</v>
      </c>
      <c r="Q13" s="134" t="s">
        <v>3339</v>
      </c>
      <c r="R13" s="134" t="s">
        <v>2913</v>
      </c>
      <c r="S13" s="134" t="s">
        <v>2913</v>
      </c>
      <c r="T13" s="134" t="s">
        <v>2913</v>
      </c>
      <c r="U13" s="134" t="s">
        <v>1527</v>
      </c>
      <c r="V13" s="1" t="s">
        <v>3575</v>
      </c>
      <c r="W13" s="134" t="s">
        <v>1624</v>
      </c>
      <c r="X13" s="134" t="s">
        <v>51</v>
      </c>
      <c r="Y13" s="136" t="s">
        <v>3348</v>
      </c>
      <c r="Z13" s="141">
        <v>22398725</v>
      </c>
      <c r="AA13" s="141">
        <v>100666109</v>
      </c>
      <c r="AB13" s="134" t="s">
        <v>2913</v>
      </c>
      <c r="AC13" s="135">
        <v>1803000001</v>
      </c>
    </row>
    <row r="14" spans="1:29" s="134" customFormat="1">
      <c r="A14" s="134" t="s">
        <v>3553</v>
      </c>
      <c r="B14" s="135">
        <v>1803000002</v>
      </c>
      <c r="C14" s="134" t="s">
        <v>3511</v>
      </c>
      <c r="D14" s="134" t="s">
        <v>3470</v>
      </c>
      <c r="E14" s="134" t="s">
        <v>2915</v>
      </c>
      <c r="F14" s="134" t="s">
        <v>3511</v>
      </c>
      <c r="G14" s="134" t="s">
        <v>3534</v>
      </c>
      <c r="H14" s="134" t="s">
        <v>3470</v>
      </c>
      <c r="I14" s="136" t="s">
        <v>3125</v>
      </c>
      <c r="J14" s="135">
        <v>1803000002</v>
      </c>
      <c r="K14" s="134" t="s">
        <v>3498</v>
      </c>
      <c r="L14" s="137" t="s">
        <v>3567</v>
      </c>
      <c r="M14" s="138" t="s">
        <v>2916</v>
      </c>
      <c r="O14" s="136" t="s">
        <v>3497</v>
      </c>
      <c r="P14" s="136" t="s">
        <v>3496</v>
      </c>
      <c r="Q14" s="134" t="s">
        <v>3339</v>
      </c>
      <c r="R14" s="134" t="s">
        <v>2913</v>
      </c>
      <c r="S14" s="134" t="s">
        <v>2913</v>
      </c>
      <c r="T14" s="134" t="s">
        <v>2913</v>
      </c>
      <c r="U14" s="134" t="s">
        <v>1527</v>
      </c>
      <c r="V14" s="1" t="s">
        <v>3575</v>
      </c>
      <c r="W14" s="134" t="s">
        <v>1624</v>
      </c>
      <c r="X14" s="134" t="s">
        <v>51</v>
      </c>
      <c r="Y14" s="136" t="s">
        <v>3348</v>
      </c>
      <c r="Z14" s="141">
        <v>22398725</v>
      </c>
      <c r="AA14" s="141">
        <v>100666109</v>
      </c>
      <c r="AB14" s="134" t="s">
        <v>2913</v>
      </c>
      <c r="AC14" s="135">
        <v>1803000002</v>
      </c>
    </row>
    <row r="15" spans="1:29" s="134" customFormat="1">
      <c r="A15" s="134" t="s">
        <v>3553</v>
      </c>
      <c r="B15" s="135">
        <v>1803000003</v>
      </c>
      <c r="C15" s="134" t="s">
        <v>3506</v>
      </c>
      <c r="D15" s="134" t="s">
        <v>3470</v>
      </c>
      <c r="E15" s="134" t="s">
        <v>2915</v>
      </c>
      <c r="F15" s="134" t="s">
        <v>3506</v>
      </c>
      <c r="G15" s="134" t="s">
        <v>3529</v>
      </c>
      <c r="H15" s="134" t="s">
        <v>3470</v>
      </c>
      <c r="I15" s="136" t="s">
        <v>3125</v>
      </c>
      <c r="J15" s="135">
        <v>1803000003</v>
      </c>
      <c r="K15" s="134" t="s">
        <v>3349</v>
      </c>
      <c r="L15" s="137" t="s">
        <v>3562</v>
      </c>
      <c r="M15" s="138" t="s">
        <v>2916</v>
      </c>
      <c r="O15" s="136" t="s">
        <v>3496</v>
      </c>
      <c r="P15" s="136" t="s">
        <v>3497</v>
      </c>
      <c r="Q15" s="134" t="s">
        <v>3179</v>
      </c>
      <c r="R15" s="134" t="s">
        <v>2913</v>
      </c>
      <c r="S15" s="134" t="s">
        <v>2913</v>
      </c>
      <c r="T15" s="134" t="s">
        <v>2913</v>
      </c>
      <c r="U15" s="134" t="s">
        <v>1527</v>
      </c>
      <c r="V15" s="1" t="s">
        <v>3575</v>
      </c>
      <c r="W15" s="134" t="s">
        <v>1624</v>
      </c>
      <c r="X15" s="134" t="s">
        <v>51</v>
      </c>
      <c r="Y15" s="136" t="s">
        <v>3348</v>
      </c>
      <c r="Z15" s="142">
        <v>959</v>
      </c>
      <c r="AA15" s="142">
        <v>60018105</v>
      </c>
      <c r="AB15" s="134" t="s">
        <v>2913</v>
      </c>
      <c r="AC15" s="135">
        <v>1803000003</v>
      </c>
    </row>
    <row r="16" spans="1:29" s="134" customFormat="1">
      <c r="A16" s="134" t="s">
        <v>3553</v>
      </c>
      <c r="B16" s="135">
        <v>1803000004</v>
      </c>
      <c r="C16" s="134" t="s">
        <v>3512</v>
      </c>
      <c r="D16" s="134" t="s">
        <v>3470</v>
      </c>
      <c r="E16" s="134" t="s">
        <v>2915</v>
      </c>
      <c r="F16" s="134" t="s">
        <v>3512</v>
      </c>
      <c r="G16" s="134" t="s">
        <v>3535</v>
      </c>
      <c r="H16" s="134" t="s">
        <v>3470</v>
      </c>
      <c r="I16" s="136" t="s">
        <v>3125</v>
      </c>
      <c r="J16" s="135">
        <v>1803000004</v>
      </c>
      <c r="K16" s="134" t="s">
        <v>3495</v>
      </c>
      <c r="L16" s="137" t="s">
        <v>3563</v>
      </c>
      <c r="M16" s="138" t="s">
        <v>3095</v>
      </c>
      <c r="O16" s="136" t="s">
        <v>3497</v>
      </c>
      <c r="P16" s="136" t="s">
        <v>3496</v>
      </c>
      <c r="Q16" s="134" t="s">
        <v>3179</v>
      </c>
      <c r="R16" s="134" t="s">
        <v>2913</v>
      </c>
      <c r="S16" s="134" t="s">
        <v>2913</v>
      </c>
      <c r="T16" s="134" t="s">
        <v>2913</v>
      </c>
      <c r="U16" s="134" t="s">
        <v>1527</v>
      </c>
      <c r="V16" s="1" t="s">
        <v>3575</v>
      </c>
      <c r="W16" s="134" t="s">
        <v>1624</v>
      </c>
      <c r="X16" s="134" t="s">
        <v>51</v>
      </c>
      <c r="Y16" s="136" t="s">
        <v>3348</v>
      </c>
      <c r="Z16" s="142">
        <v>959</v>
      </c>
      <c r="AA16" s="142">
        <v>60018105</v>
      </c>
      <c r="AB16" s="134" t="s">
        <v>2913</v>
      </c>
      <c r="AC16" s="135">
        <v>1803000004</v>
      </c>
    </row>
    <row r="17" spans="1:29">
      <c r="A17" s="1" t="s">
        <v>3554</v>
      </c>
      <c r="B17" s="55">
        <v>1804000001</v>
      </c>
      <c r="C17" s="1" t="s">
        <v>3503</v>
      </c>
      <c r="D17" s="1" t="s">
        <v>3471</v>
      </c>
      <c r="E17" s="1" t="s">
        <v>2915</v>
      </c>
      <c r="F17" s="1" t="s">
        <v>3503</v>
      </c>
      <c r="G17" s="1" t="s">
        <v>3526</v>
      </c>
      <c r="H17" s="1" t="s">
        <v>3471</v>
      </c>
      <c r="I17" s="54" t="s">
        <v>3125</v>
      </c>
      <c r="J17" s="55">
        <v>1804000001</v>
      </c>
      <c r="K17" s="1" t="s">
        <v>3175</v>
      </c>
      <c r="L17" s="40" t="s">
        <v>3559</v>
      </c>
      <c r="M17" t="s">
        <v>3095</v>
      </c>
      <c r="N17" s="1" t="s">
        <v>3480</v>
      </c>
      <c r="O17" s="54" t="s">
        <v>3489</v>
      </c>
      <c r="P17" s="54" t="s">
        <v>3125</v>
      </c>
      <c r="Q17" s="1" t="s">
        <v>3340</v>
      </c>
      <c r="R17" s="1" t="s">
        <v>2913</v>
      </c>
      <c r="S17" s="1" t="s">
        <v>2913</v>
      </c>
      <c r="T17" s="1" t="s">
        <v>2913</v>
      </c>
      <c r="U17" s="1" t="s">
        <v>1527</v>
      </c>
      <c r="V17" s="1" t="s">
        <v>3575</v>
      </c>
      <c r="W17" s="1" t="s">
        <v>1624</v>
      </c>
      <c r="X17" s="1" t="s">
        <v>51</v>
      </c>
      <c r="Y17" s="54" t="s">
        <v>3348</v>
      </c>
      <c r="Z17" s="54" t="s">
        <v>3125</v>
      </c>
      <c r="AA17" s="54" t="s">
        <v>3125</v>
      </c>
      <c r="AB17" s="1" t="s">
        <v>2913</v>
      </c>
      <c r="AC17" s="55">
        <v>1804000001</v>
      </c>
    </row>
    <row r="18" spans="1:29">
      <c r="A18" s="1" t="s">
        <v>3554</v>
      </c>
      <c r="B18" s="55">
        <v>1804000001</v>
      </c>
      <c r="C18" s="1" t="s">
        <v>3504</v>
      </c>
      <c r="D18" s="1" t="s">
        <v>3471</v>
      </c>
      <c r="E18" s="1" t="s">
        <v>2915</v>
      </c>
      <c r="F18" s="1" t="s">
        <v>3504</v>
      </c>
      <c r="G18" s="1" t="s">
        <v>3527</v>
      </c>
      <c r="H18" s="1" t="s">
        <v>3471</v>
      </c>
      <c r="I18" s="54" t="s">
        <v>3125</v>
      </c>
      <c r="J18" s="55">
        <v>1804000001</v>
      </c>
      <c r="K18" s="1" t="s">
        <v>3335</v>
      </c>
      <c r="L18" s="40" t="s">
        <v>3565</v>
      </c>
      <c r="M18" t="s">
        <v>2916</v>
      </c>
      <c r="N18" s="1" t="s">
        <v>3480</v>
      </c>
      <c r="O18" s="54" t="s">
        <v>3489</v>
      </c>
      <c r="P18" s="54" t="s">
        <v>3125</v>
      </c>
      <c r="Q18" s="1" t="s">
        <v>3340</v>
      </c>
      <c r="R18" s="1" t="s">
        <v>2913</v>
      </c>
      <c r="S18" s="1" t="s">
        <v>2913</v>
      </c>
      <c r="T18" s="1" t="s">
        <v>2913</v>
      </c>
      <c r="U18" s="1" t="s">
        <v>1527</v>
      </c>
      <c r="V18" s="1" t="s">
        <v>3575</v>
      </c>
      <c r="W18" s="1" t="s">
        <v>1624</v>
      </c>
      <c r="X18" s="1" t="s">
        <v>51</v>
      </c>
      <c r="Y18" s="54" t="s">
        <v>3348</v>
      </c>
      <c r="Z18" s="54" t="s">
        <v>3125</v>
      </c>
      <c r="AA18" s="54" t="s">
        <v>3125</v>
      </c>
      <c r="AB18" s="1" t="s">
        <v>2913</v>
      </c>
      <c r="AC18" s="55">
        <v>1804000001</v>
      </c>
    </row>
    <row r="19" spans="1:29">
      <c r="A19" s="1" t="s">
        <v>3554</v>
      </c>
      <c r="B19" s="55">
        <v>1804000003</v>
      </c>
      <c r="C19" s="1" t="s">
        <v>3505</v>
      </c>
      <c r="D19" s="1" t="s">
        <v>3471</v>
      </c>
      <c r="E19" s="1" t="s">
        <v>2915</v>
      </c>
      <c r="F19" s="1" t="s">
        <v>3505</v>
      </c>
      <c r="G19" s="1" t="s">
        <v>3528</v>
      </c>
      <c r="H19" s="1" t="s">
        <v>3471</v>
      </c>
      <c r="I19" s="54" t="s">
        <v>3125</v>
      </c>
      <c r="J19" s="55">
        <v>1804000003</v>
      </c>
      <c r="K19" s="1" t="s">
        <v>3175</v>
      </c>
      <c r="L19" s="40" t="s">
        <v>3559</v>
      </c>
      <c r="M19" t="s">
        <v>3095</v>
      </c>
      <c r="N19" s="1" t="s">
        <v>3480</v>
      </c>
      <c r="O19" s="54" t="s">
        <v>3489</v>
      </c>
      <c r="P19" s="54" t="s">
        <v>3125</v>
      </c>
      <c r="Q19" s="1" t="s">
        <v>3339</v>
      </c>
      <c r="R19" s="1" t="s">
        <v>2913</v>
      </c>
      <c r="S19" s="1" t="s">
        <v>2913</v>
      </c>
      <c r="T19" s="1" t="s">
        <v>2913</v>
      </c>
      <c r="U19" s="1" t="s">
        <v>1527</v>
      </c>
      <c r="V19" s="1" t="s">
        <v>3575</v>
      </c>
      <c r="W19" s="1" t="s">
        <v>1624</v>
      </c>
      <c r="X19" s="1" t="s">
        <v>51</v>
      </c>
      <c r="Y19" s="54" t="s">
        <v>3348</v>
      </c>
      <c r="Z19" s="54" t="s">
        <v>3125</v>
      </c>
      <c r="AA19" s="54" t="s">
        <v>3125</v>
      </c>
      <c r="AB19" s="1" t="s">
        <v>2913</v>
      </c>
      <c r="AC19" s="55">
        <v>1804000003</v>
      </c>
    </row>
    <row r="20" spans="1:29" s="134" customFormat="1">
      <c r="A20" s="134" t="s">
        <v>3555</v>
      </c>
      <c r="B20" s="135">
        <v>1805000001</v>
      </c>
      <c r="C20" s="134" t="s">
        <v>3503</v>
      </c>
      <c r="D20" s="134" t="s">
        <v>3472</v>
      </c>
      <c r="E20" s="134" t="s">
        <v>2915</v>
      </c>
      <c r="F20" s="134" t="s">
        <v>3503</v>
      </c>
      <c r="G20" s="134" t="s">
        <v>3526</v>
      </c>
      <c r="H20" s="134" t="s">
        <v>3472</v>
      </c>
      <c r="I20" s="136" t="s">
        <v>3125</v>
      </c>
      <c r="J20" s="135">
        <v>1805000001</v>
      </c>
      <c r="K20" s="134" t="s">
        <v>3349</v>
      </c>
      <c r="L20" s="137" t="s">
        <v>3562</v>
      </c>
      <c r="M20" s="138" t="s">
        <v>2916</v>
      </c>
      <c r="O20" s="136" t="s">
        <v>3499</v>
      </c>
      <c r="P20" s="136" t="s">
        <v>3500</v>
      </c>
      <c r="Q20" s="134" t="s">
        <v>3339</v>
      </c>
      <c r="R20" s="134" t="s">
        <v>2913</v>
      </c>
      <c r="S20" s="134" t="s">
        <v>2913</v>
      </c>
      <c r="T20" s="134" t="s">
        <v>2913</v>
      </c>
      <c r="U20" s="134" t="s">
        <v>1527</v>
      </c>
      <c r="V20" s="1" t="s">
        <v>3575</v>
      </c>
      <c r="W20" s="134" t="s">
        <v>1624</v>
      </c>
      <c r="X20" s="134" t="s">
        <v>51</v>
      </c>
      <c r="Y20" s="136" t="s">
        <v>3348</v>
      </c>
      <c r="Z20" s="140" t="s">
        <v>3492</v>
      </c>
      <c r="AA20" s="140" t="s">
        <v>3473</v>
      </c>
      <c r="AB20" s="134" t="s">
        <v>2913</v>
      </c>
      <c r="AC20" s="135">
        <v>1805000001</v>
      </c>
    </row>
    <row r="21" spans="1:29" s="134" customFormat="1">
      <c r="A21" s="134" t="s">
        <v>3555</v>
      </c>
      <c r="B21" s="135">
        <v>1805000002</v>
      </c>
      <c r="C21" s="134" t="s">
        <v>3507</v>
      </c>
      <c r="D21" s="134" t="s">
        <v>3472</v>
      </c>
      <c r="E21" s="134" t="s">
        <v>2915</v>
      </c>
      <c r="F21" s="134" t="s">
        <v>3507</v>
      </c>
      <c r="G21" s="134" t="s">
        <v>3530</v>
      </c>
      <c r="H21" s="134" t="s">
        <v>3472</v>
      </c>
      <c r="I21" s="136" t="s">
        <v>3125</v>
      </c>
      <c r="J21" s="135">
        <v>1805000002</v>
      </c>
      <c r="K21" s="134" t="s">
        <v>3495</v>
      </c>
      <c r="L21" s="137" t="s">
        <v>3563</v>
      </c>
      <c r="M21" s="138" t="s">
        <v>3095</v>
      </c>
      <c r="O21" s="136" t="s">
        <v>3500</v>
      </c>
      <c r="P21" s="136" t="s">
        <v>3499</v>
      </c>
      <c r="Q21" s="134" t="s">
        <v>3339</v>
      </c>
      <c r="R21" s="134" t="s">
        <v>2913</v>
      </c>
      <c r="S21" s="134" t="s">
        <v>2913</v>
      </c>
      <c r="T21" s="134" t="s">
        <v>2913</v>
      </c>
      <c r="U21" s="134" t="s">
        <v>1527</v>
      </c>
      <c r="V21" s="1" t="s">
        <v>3575</v>
      </c>
      <c r="W21" s="134" t="s">
        <v>1624</v>
      </c>
      <c r="X21" s="134" t="s">
        <v>51</v>
      </c>
      <c r="Y21" s="136" t="s">
        <v>3348</v>
      </c>
      <c r="Z21" s="140" t="s">
        <v>3492</v>
      </c>
      <c r="AA21" s="140" t="s">
        <v>3473</v>
      </c>
      <c r="AB21" s="134" t="s">
        <v>2913</v>
      </c>
      <c r="AC21" s="135">
        <v>1805000002</v>
      </c>
    </row>
    <row r="22" spans="1:29" s="134" customFormat="1">
      <c r="A22" s="134" t="s">
        <v>3555</v>
      </c>
      <c r="B22" s="135">
        <v>1805000001</v>
      </c>
      <c r="C22" s="134" t="s">
        <v>3505</v>
      </c>
      <c r="D22" s="134" t="s">
        <v>3472</v>
      </c>
      <c r="E22" s="134" t="s">
        <v>2915</v>
      </c>
      <c r="F22" s="134" t="s">
        <v>3505</v>
      </c>
      <c r="G22" s="134" t="s">
        <v>3528</v>
      </c>
      <c r="H22" s="134" t="s">
        <v>3472</v>
      </c>
      <c r="I22" s="136" t="s">
        <v>3125</v>
      </c>
      <c r="J22" s="135">
        <v>1805000001</v>
      </c>
      <c r="K22" s="134" t="s">
        <v>3350</v>
      </c>
      <c r="L22" s="137" t="s">
        <v>3566</v>
      </c>
      <c r="M22" s="138" t="s">
        <v>3095</v>
      </c>
      <c r="O22" s="136" t="s">
        <v>3499</v>
      </c>
      <c r="P22" s="136" t="s">
        <v>3500</v>
      </c>
      <c r="Q22" s="134" t="s">
        <v>3339</v>
      </c>
      <c r="R22" s="134" t="s">
        <v>2913</v>
      </c>
      <c r="S22" s="134" t="s">
        <v>2913</v>
      </c>
      <c r="T22" s="134" t="s">
        <v>2913</v>
      </c>
      <c r="U22" s="134" t="s">
        <v>1527</v>
      </c>
      <c r="V22" s="1" t="s">
        <v>3575</v>
      </c>
      <c r="W22" s="134" t="s">
        <v>1624</v>
      </c>
      <c r="X22" s="134" t="s">
        <v>51</v>
      </c>
      <c r="Y22" s="136" t="s">
        <v>3348</v>
      </c>
      <c r="Z22" s="140" t="s">
        <v>3492</v>
      </c>
      <c r="AA22" s="140" t="s">
        <v>3473</v>
      </c>
      <c r="AB22" s="134" t="s">
        <v>2913</v>
      </c>
      <c r="AC22" s="135">
        <v>1805000001</v>
      </c>
    </row>
    <row r="23" spans="1:29" s="134" customFormat="1">
      <c r="A23" s="134" t="s">
        <v>3555</v>
      </c>
      <c r="B23" s="135">
        <v>1805000002</v>
      </c>
      <c r="C23" s="134" t="s">
        <v>3513</v>
      </c>
      <c r="D23" s="134" t="s">
        <v>3472</v>
      </c>
      <c r="E23" s="134" t="s">
        <v>2915</v>
      </c>
      <c r="F23" s="134" t="s">
        <v>3513</v>
      </c>
      <c r="G23" s="134" t="s">
        <v>3536</v>
      </c>
      <c r="H23" s="134" t="s">
        <v>3472</v>
      </c>
      <c r="I23" s="136" t="s">
        <v>3125</v>
      </c>
      <c r="J23" s="135">
        <v>1805000002</v>
      </c>
      <c r="K23" s="134" t="s">
        <v>3498</v>
      </c>
      <c r="L23" s="137" t="s">
        <v>3567</v>
      </c>
      <c r="M23" s="138" t="s">
        <v>2916</v>
      </c>
      <c r="O23" s="136" t="s">
        <v>3500</v>
      </c>
      <c r="P23" s="136" t="s">
        <v>3499</v>
      </c>
      <c r="Q23" s="134" t="s">
        <v>3339</v>
      </c>
      <c r="R23" s="134" t="s">
        <v>2913</v>
      </c>
      <c r="S23" s="134" t="s">
        <v>2913</v>
      </c>
      <c r="T23" s="134" t="s">
        <v>2913</v>
      </c>
      <c r="U23" s="134" t="s">
        <v>1527</v>
      </c>
      <c r="V23" s="1" t="s">
        <v>3575</v>
      </c>
      <c r="W23" s="134" t="s">
        <v>1624</v>
      </c>
      <c r="X23" s="134" t="s">
        <v>51</v>
      </c>
      <c r="Y23" s="136" t="s">
        <v>3348</v>
      </c>
      <c r="Z23" s="140" t="s">
        <v>3492</v>
      </c>
      <c r="AA23" s="140" t="s">
        <v>3473</v>
      </c>
      <c r="AB23" s="134" t="s">
        <v>2913</v>
      </c>
      <c r="AC23" s="135">
        <v>1805000002</v>
      </c>
    </row>
    <row r="24" spans="1:29" s="134" customFormat="1">
      <c r="A24" s="134" t="s">
        <v>3555</v>
      </c>
      <c r="B24" s="135">
        <v>1805000003</v>
      </c>
      <c r="C24" s="134" t="s">
        <v>3506</v>
      </c>
      <c r="D24" s="134" t="s">
        <v>3472</v>
      </c>
      <c r="E24" s="134" t="s">
        <v>2915</v>
      </c>
      <c r="F24" s="134" t="s">
        <v>3506</v>
      </c>
      <c r="G24" s="134" t="s">
        <v>3529</v>
      </c>
      <c r="H24" s="134" t="s">
        <v>3472</v>
      </c>
      <c r="I24" s="136" t="s">
        <v>3125</v>
      </c>
      <c r="J24" s="135">
        <v>1805000003</v>
      </c>
      <c r="K24" s="134" t="s">
        <v>3349</v>
      </c>
      <c r="L24" s="137" t="s">
        <v>3562</v>
      </c>
      <c r="M24" s="138" t="s">
        <v>2916</v>
      </c>
      <c r="O24" s="136" t="s">
        <v>3499</v>
      </c>
      <c r="P24" s="136" t="s">
        <v>3500</v>
      </c>
      <c r="Q24" s="134" t="s">
        <v>3128</v>
      </c>
      <c r="R24" s="134" t="s">
        <v>2913</v>
      </c>
      <c r="S24" s="134" t="s">
        <v>2913</v>
      </c>
      <c r="T24" s="134" t="s">
        <v>2913</v>
      </c>
      <c r="U24" s="134" t="s">
        <v>1527</v>
      </c>
      <c r="V24" s="1" t="s">
        <v>3575</v>
      </c>
      <c r="W24" s="134" t="s">
        <v>1624</v>
      </c>
      <c r="X24" s="134" t="s">
        <v>51</v>
      </c>
      <c r="Y24" s="136" t="s">
        <v>3348</v>
      </c>
      <c r="Z24" s="140" t="s">
        <v>3492</v>
      </c>
      <c r="AA24" s="140" t="s">
        <v>3473</v>
      </c>
      <c r="AB24" s="134" t="s">
        <v>2913</v>
      </c>
      <c r="AC24" s="135">
        <v>1805000003</v>
      </c>
    </row>
    <row r="25" spans="1:29" s="134" customFormat="1">
      <c r="A25" s="134" t="s">
        <v>3555</v>
      </c>
      <c r="B25" s="135">
        <v>1805000004</v>
      </c>
      <c r="C25" s="134" t="s">
        <v>3549</v>
      </c>
      <c r="D25" s="134" t="s">
        <v>3472</v>
      </c>
      <c r="E25" s="134" t="s">
        <v>2915</v>
      </c>
      <c r="F25" s="134" t="s">
        <v>3549</v>
      </c>
      <c r="G25" s="134" t="s">
        <v>3550</v>
      </c>
      <c r="H25" s="134" t="s">
        <v>3472</v>
      </c>
      <c r="I25" s="136" t="s">
        <v>3125</v>
      </c>
      <c r="J25" s="135">
        <v>1805000004</v>
      </c>
      <c r="K25" s="134" t="s">
        <v>3495</v>
      </c>
      <c r="L25" s="137" t="s">
        <v>3563</v>
      </c>
      <c r="M25" s="138" t="s">
        <v>3095</v>
      </c>
      <c r="O25" s="136" t="s">
        <v>3500</v>
      </c>
      <c r="P25" s="136" t="s">
        <v>3499</v>
      </c>
      <c r="Q25" s="134" t="s">
        <v>3128</v>
      </c>
      <c r="R25" s="134" t="s">
        <v>2913</v>
      </c>
      <c r="S25" s="134" t="s">
        <v>2913</v>
      </c>
      <c r="T25" s="134" t="s">
        <v>2913</v>
      </c>
      <c r="U25" s="134" t="s">
        <v>1527</v>
      </c>
      <c r="V25" s="1" t="s">
        <v>3575</v>
      </c>
      <c r="W25" s="134" t="s">
        <v>1624</v>
      </c>
      <c r="X25" s="134" t="s">
        <v>51</v>
      </c>
      <c r="Y25" s="136" t="s">
        <v>3348</v>
      </c>
      <c r="Z25" s="140" t="s">
        <v>3492</v>
      </c>
      <c r="AA25" s="140" t="s">
        <v>3473</v>
      </c>
      <c r="AB25" s="134" t="s">
        <v>2913</v>
      </c>
      <c r="AC25" s="135">
        <v>1805000004</v>
      </c>
    </row>
    <row r="26" spans="1:29">
      <c r="A26" s="1" t="s">
        <v>3556</v>
      </c>
      <c r="B26" s="55">
        <v>1806000001</v>
      </c>
      <c r="C26" s="1" t="s">
        <v>3514</v>
      </c>
      <c r="D26" s="1" t="s">
        <v>3468</v>
      </c>
      <c r="E26" s="1" t="s">
        <v>2915</v>
      </c>
      <c r="F26" s="1" t="s">
        <v>3514</v>
      </c>
      <c r="G26" s="1" t="s">
        <v>3537</v>
      </c>
      <c r="H26" s="1" t="s">
        <v>3468</v>
      </c>
      <c r="I26" s="54" t="s">
        <v>3125</v>
      </c>
      <c r="J26" s="55">
        <v>1806000001</v>
      </c>
      <c r="K26" s="1" t="s">
        <v>3344</v>
      </c>
      <c r="L26" s="137" t="s">
        <v>3564</v>
      </c>
      <c r="M26" t="s">
        <v>3095</v>
      </c>
      <c r="N26" s="1" t="s">
        <v>3481</v>
      </c>
      <c r="O26" s="54" t="s">
        <v>3490</v>
      </c>
      <c r="P26" s="54" t="s">
        <v>3125</v>
      </c>
      <c r="Q26" s="1" t="s">
        <v>3340</v>
      </c>
      <c r="R26" s="1" t="s">
        <v>2913</v>
      </c>
      <c r="S26" s="1" t="s">
        <v>2913</v>
      </c>
      <c r="T26" s="1" t="s">
        <v>2913</v>
      </c>
      <c r="U26" s="1" t="s">
        <v>1527</v>
      </c>
      <c r="V26" s="1" t="s">
        <v>3575</v>
      </c>
      <c r="W26" s="1" t="s">
        <v>1624</v>
      </c>
      <c r="X26" s="1" t="s">
        <v>51</v>
      </c>
      <c r="Y26" s="54" t="s">
        <v>3348</v>
      </c>
      <c r="Z26" s="54" t="s">
        <v>3125</v>
      </c>
      <c r="AA26" s="54" t="s">
        <v>3125</v>
      </c>
      <c r="AB26" s="1" t="s">
        <v>2913</v>
      </c>
      <c r="AC26" s="55">
        <v>1806000001</v>
      </c>
    </row>
    <row r="27" spans="1:29">
      <c r="A27" s="1" t="s">
        <v>3556</v>
      </c>
      <c r="B27" s="55">
        <v>1806000002</v>
      </c>
      <c r="C27" s="1" t="s">
        <v>3515</v>
      </c>
      <c r="D27" s="1" t="s">
        <v>3468</v>
      </c>
      <c r="E27" s="1" t="s">
        <v>2915</v>
      </c>
      <c r="F27" s="1" t="s">
        <v>3515</v>
      </c>
      <c r="G27" s="1" t="s">
        <v>3538</v>
      </c>
      <c r="H27" s="1" t="s">
        <v>3468</v>
      </c>
      <c r="I27" s="54" t="s">
        <v>3125</v>
      </c>
      <c r="J27" s="55">
        <v>1806000002</v>
      </c>
      <c r="K27" s="1" t="s">
        <v>3345</v>
      </c>
      <c r="L27" s="137" t="s">
        <v>3571</v>
      </c>
      <c r="M27" t="s">
        <v>2916</v>
      </c>
      <c r="N27" s="1" t="s">
        <v>3481</v>
      </c>
      <c r="O27" s="54" t="s">
        <v>3490</v>
      </c>
      <c r="P27" s="54" t="s">
        <v>3125</v>
      </c>
      <c r="Q27" s="1" t="s">
        <v>3340</v>
      </c>
      <c r="R27" s="1" t="s">
        <v>2913</v>
      </c>
      <c r="S27" s="1" t="s">
        <v>2913</v>
      </c>
      <c r="T27" s="1" t="s">
        <v>2913</v>
      </c>
      <c r="U27" s="1" t="s">
        <v>1527</v>
      </c>
      <c r="V27" s="1" t="s">
        <v>3575</v>
      </c>
      <c r="W27" s="1" t="s">
        <v>1624</v>
      </c>
      <c r="X27" s="1" t="s">
        <v>51</v>
      </c>
      <c r="Y27" s="54" t="s">
        <v>3348</v>
      </c>
      <c r="Z27" s="54" t="s">
        <v>3125</v>
      </c>
      <c r="AA27" s="54" t="s">
        <v>3125</v>
      </c>
      <c r="AB27" s="1" t="s">
        <v>2913</v>
      </c>
      <c r="AC27" s="55">
        <v>1806000002</v>
      </c>
    </row>
    <row r="28" spans="1:29">
      <c r="A28" s="1" t="s">
        <v>3556</v>
      </c>
      <c r="B28" s="55">
        <v>1806000003</v>
      </c>
      <c r="C28" s="1" t="s">
        <v>3516</v>
      </c>
      <c r="D28" s="1" t="s">
        <v>3468</v>
      </c>
      <c r="E28" s="1" t="s">
        <v>2915</v>
      </c>
      <c r="F28" s="1" t="s">
        <v>3516</v>
      </c>
      <c r="G28" s="1" t="s">
        <v>3539</v>
      </c>
      <c r="H28" s="1" t="s">
        <v>3468</v>
      </c>
      <c r="I28" s="54" t="s">
        <v>3125</v>
      </c>
      <c r="J28" s="55">
        <v>1806000003</v>
      </c>
      <c r="K28" s="1" t="s">
        <v>3346</v>
      </c>
      <c r="L28" s="137" t="s">
        <v>3569</v>
      </c>
      <c r="M28" t="s">
        <v>2916</v>
      </c>
      <c r="N28" s="1" t="s">
        <v>3481</v>
      </c>
      <c r="O28" s="54" t="s">
        <v>3490</v>
      </c>
      <c r="P28" s="54" t="s">
        <v>3125</v>
      </c>
      <c r="Q28" s="1" t="s">
        <v>3340</v>
      </c>
      <c r="R28" s="1" t="s">
        <v>2913</v>
      </c>
      <c r="S28" s="1" t="s">
        <v>2913</v>
      </c>
      <c r="T28" s="1" t="s">
        <v>2913</v>
      </c>
      <c r="U28" s="1" t="s">
        <v>1527</v>
      </c>
      <c r="V28" s="1" t="s">
        <v>3575</v>
      </c>
      <c r="W28" s="1" t="s">
        <v>1624</v>
      </c>
      <c r="X28" s="1" t="s">
        <v>51</v>
      </c>
      <c r="Y28" s="54" t="s">
        <v>3348</v>
      </c>
      <c r="Z28" s="54" t="s">
        <v>3125</v>
      </c>
      <c r="AA28" s="54" t="s">
        <v>3125</v>
      </c>
      <c r="AB28" s="1" t="s">
        <v>2913</v>
      </c>
      <c r="AC28" s="55">
        <v>1806000003</v>
      </c>
    </row>
    <row r="29" spans="1:29">
      <c r="A29" s="1" t="s">
        <v>3556</v>
      </c>
      <c r="B29" s="55">
        <v>1806000004</v>
      </c>
      <c r="C29" s="1" t="s">
        <v>3517</v>
      </c>
      <c r="D29" s="1" t="s">
        <v>3468</v>
      </c>
      <c r="E29" s="1" t="s">
        <v>2915</v>
      </c>
      <c r="F29" s="1" t="s">
        <v>3517</v>
      </c>
      <c r="G29" s="1" t="s">
        <v>3540</v>
      </c>
      <c r="H29" s="1" t="s">
        <v>3468</v>
      </c>
      <c r="I29" s="54" t="s">
        <v>3125</v>
      </c>
      <c r="J29" s="55">
        <v>1806000004</v>
      </c>
      <c r="K29" s="1" t="s">
        <v>3344</v>
      </c>
      <c r="L29" s="137" t="s">
        <v>3564</v>
      </c>
      <c r="M29" t="s">
        <v>3095</v>
      </c>
      <c r="N29" s="1" t="s">
        <v>3481</v>
      </c>
      <c r="O29" s="54" t="s">
        <v>3490</v>
      </c>
      <c r="P29" s="54" t="s">
        <v>3125</v>
      </c>
      <c r="Q29" s="1" t="s">
        <v>3340</v>
      </c>
      <c r="R29" s="1" t="s">
        <v>2913</v>
      </c>
      <c r="S29" s="1" t="s">
        <v>2913</v>
      </c>
      <c r="T29" s="1" t="s">
        <v>2913</v>
      </c>
      <c r="U29" s="1" t="s">
        <v>1527</v>
      </c>
      <c r="V29" s="1" t="s">
        <v>3575</v>
      </c>
      <c r="W29" s="1" t="s">
        <v>1624</v>
      </c>
      <c r="X29" s="1" t="s">
        <v>51</v>
      </c>
      <c r="Y29" s="54" t="s">
        <v>3348</v>
      </c>
      <c r="Z29" s="54" t="s">
        <v>3125</v>
      </c>
      <c r="AA29" s="54" t="s">
        <v>3125</v>
      </c>
      <c r="AB29" s="1" t="s">
        <v>2913</v>
      </c>
      <c r="AC29" s="55">
        <v>1806000004</v>
      </c>
    </row>
    <row r="30" spans="1:29" s="63" customFormat="1">
      <c r="A30" s="63" t="s">
        <v>3557</v>
      </c>
      <c r="B30" s="64">
        <v>1807000001</v>
      </c>
      <c r="C30" s="63" t="s">
        <v>3514</v>
      </c>
      <c r="D30" s="63" t="s">
        <v>3470</v>
      </c>
      <c r="E30" s="63" t="s">
        <v>2915</v>
      </c>
      <c r="F30" s="63" t="s">
        <v>3514</v>
      </c>
      <c r="G30" s="63" t="s">
        <v>3537</v>
      </c>
      <c r="H30" s="63" t="s">
        <v>3470</v>
      </c>
      <c r="I30" s="65" t="s">
        <v>3125</v>
      </c>
      <c r="J30" s="64">
        <v>1807000001</v>
      </c>
      <c r="K30" s="63" t="s">
        <v>3347</v>
      </c>
      <c r="L30" s="66" t="s">
        <v>3570</v>
      </c>
      <c r="M30" s="67" t="s">
        <v>3095</v>
      </c>
      <c r="N30" s="63" t="s">
        <v>3482</v>
      </c>
      <c r="O30" s="65" t="s">
        <v>3491</v>
      </c>
      <c r="P30" s="65" t="s">
        <v>3125</v>
      </c>
      <c r="Q30" s="143" t="s">
        <v>3342</v>
      </c>
      <c r="R30" s="63" t="s">
        <v>2913</v>
      </c>
      <c r="S30" s="63" t="s">
        <v>2913</v>
      </c>
      <c r="T30" s="63" t="s">
        <v>2913</v>
      </c>
      <c r="U30" s="63" t="s">
        <v>1527</v>
      </c>
      <c r="V30" s="1" t="s">
        <v>3575</v>
      </c>
      <c r="W30" s="63" t="s">
        <v>1624</v>
      </c>
      <c r="X30" s="63" t="s">
        <v>51</v>
      </c>
      <c r="Y30" s="65" t="s">
        <v>3348</v>
      </c>
      <c r="Z30" s="65" t="s">
        <v>3125</v>
      </c>
      <c r="AA30" s="65" t="s">
        <v>3125</v>
      </c>
      <c r="AB30" s="63" t="s">
        <v>2913</v>
      </c>
      <c r="AC30" s="64">
        <v>1807000001</v>
      </c>
    </row>
    <row r="31" spans="1:29" s="63" customFormat="1">
      <c r="A31" s="63" t="s">
        <v>3557</v>
      </c>
      <c r="B31" s="64">
        <v>1807000002</v>
      </c>
      <c r="C31" s="63" t="s">
        <v>3515</v>
      </c>
      <c r="D31" s="63" t="s">
        <v>3470</v>
      </c>
      <c r="E31" s="63" t="s">
        <v>2915</v>
      </c>
      <c r="F31" s="63" t="s">
        <v>3515</v>
      </c>
      <c r="G31" s="63" t="s">
        <v>3538</v>
      </c>
      <c r="H31" s="63" t="s">
        <v>3470</v>
      </c>
      <c r="I31" s="65" t="s">
        <v>3125</v>
      </c>
      <c r="J31" s="64">
        <v>1807000002</v>
      </c>
      <c r="K31" s="63" t="s">
        <v>3483</v>
      </c>
      <c r="L31" s="66" t="s">
        <v>3572</v>
      </c>
      <c r="M31" s="67" t="s">
        <v>2916</v>
      </c>
      <c r="N31" s="63" t="s">
        <v>3482</v>
      </c>
      <c r="O31" s="65" t="s">
        <v>3491</v>
      </c>
      <c r="P31" s="65" t="s">
        <v>3125</v>
      </c>
      <c r="Q31" s="143" t="s">
        <v>3342</v>
      </c>
      <c r="R31" s="63" t="s">
        <v>2913</v>
      </c>
      <c r="S31" s="63" t="s">
        <v>2913</v>
      </c>
      <c r="T31" s="63" t="s">
        <v>2913</v>
      </c>
      <c r="U31" s="63" t="s">
        <v>1527</v>
      </c>
      <c r="V31" s="1" t="s">
        <v>3575</v>
      </c>
      <c r="W31" s="63" t="s">
        <v>1624</v>
      </c>
      <c r="X31" s="63" t="s">
        <v>51</v>
      </c>
      <c r="Y31" s="65" t="s">
        <v>3348</v>
      </c>
      <c r="Z31" s="65" t="s">
        <v>3125</v>
      </c>
      <c r="AA31" s="65" t="s">
        <v>3125</v>
      </c>
      <c r="AB31" s="63" t="s">
        <v>2913</v>
      </c>
      <c r="AC31" s="64">
        <v>1807000002</v>
      </c>
    </row>
    <row r="32" spans="1:29" s="63" customFormat="1">
      <c r="A32" s="63" t="s">
        <v>3557</v>
      </c>
      <c r="B32" s="64">
        <v>1807000003</v>
      </c>
      <c r="C32" s="63" t="s">
        <v>3518</v>
      </c>
      <c r="D32" s="63" t="s">
        <v>3470</v>
      </c>
      <c r="E32" s="63" t="s">
        <v>2915</v>
      </c>
      <c r="F32" s="63" t="s">
        <v>3518</v>
      </c>
      <c r="G32" s="63" t="s">
        <v>3541</v>
      </c>
      <c r="H32" s="63" t="s">
        <v>3470</v>
      </c>
      <c r="I32" s="65" t="s">
        <v>3125</v>
      </c>
      <c r="J32" s="64">
        <v>1807000003</v>
      </c>
      <c r="K32" s="63" t="s">
        <v>3347</v>
      </c>
      <c r="L32" s="66" t="s">
        <v>3570</v>
      </c>
      <c r="M32" s="67" t="s">
        <v>3095</v>
      </c>
      <c r="N32" s="63" t="s">
        <v>3482</v>
      </c>
      <c r="O32" s="65" t="s">
        <v>3491</v>
      </c>
      <c r="P32" s="65" t="s">
        <v>3125</v>
      </c>
      <c r="Q32" s="143" t="s">
        <v>3342</v>
      </c>
      <c r="R32" s="63" t="s">
        <v>2913</v>
      </c>
      <c r="S32" s="63" t="s">
        <v>2913</v>
      </c>
      <c r="T32" s="63" t="s">
        <v>2913</v>
      </c>
      <c r="U32" s="63" t="s">
        <v>1527</v>
      </c>
      <c r="V32" s="1" t="s">
        <v>3575</v>
      </c>
      <c r="W32" s="63" t="s">
        <v>1624</v>
      </c>
      <c r="X32" s="63" t="s">
        <v>51</v>
      </c>
      <c r="Y32" s="65" t="s">
        <v>3348</v>
      </c>
      <c r="Z32" s="65" t="s">
        <v>3125</v>
      </c>
      <c r="AA32" s="65" t="s">
        <v>3125</v>
      </c>
      <c r="AB32" s="63" t="s">
        <v>2913</v>
      </c>
      <c r="AC32" s="64">
        <v>1807000003</v>
      </c>
    </row>
    <row r="33" spans="1:29" s="63" customFormat="1">
      <c r="A33" s="63" t="s">
        <v>3557</v>
      </c>
      <c r="B33" s="64">
        <v>1807000004</v>
      </c>
      <c r="C33" s="63" t="s">
        <v>3519</v>
      </c>
      <c r="D33" s="63" t="s">
        <v>3470</v>
      </c>
      <c r="E33" s="63" t="s">
        <v>2915</v>
      </c>
      <c r="F33" s="63" t="s">
        <v>3519</v>
      </c>
      <c r="G33" s="63" t="s">
        <v>3542</v>
      </c>
      <c r="H33" s="63" t="s">
        <v>3470</v>
      </c>
      <c r="I33" s="65" t="s">
        <v>3125</v>
      </c>
      <c r="J33" s="64">
        <v>1807000004</v>
      </c>
      <c r="K33" s="63" t="s">
        <v>3341</v>
      </c>
      <c r="L33" s="66" t="s">
        <v>3560</v>
      </c>
      <c r="M33" s="67" t="s">
        <v>2916</v>
      </c>
      <c r="N33" s="63" t="s">
        <v>3482</v>
      </c>
      <c r="O33" s="65" t="s">
        <v>3491</v>
      </c>
      <c r="P33" s="65" t="s">
        <v>3125</v>
      </c>
      <c r="Q33" s="143" t="s">
        <v>3343</v>
      </c>
      <c r="R33" s="63" t="s">
        <v>2913</v>
      </c>
      <c r="S33" s="63" t="s">
        <v>2913</v>
      </c>
      <c r="T33" s="63" t="s">
        <v>2913</v>
      </c>
      <c r="U33" s="63" t="s">
        <v>1527</v>
      </c>
      <c r="V33" s="1" t="s">
        <v>3575</v>
      </c>
      <c r="W33" s="63" t="s">
        <v>1624</v>
      </c>
      <c r="X33" s="63" t="s">
        <v>51</v>
      </c>
      <c r="Y33" s="65" t="s">
        <v>3348</v>
      </c>
      <c r="Z33" s="65" t="s">
        <v>3125</v>
      </c>
      <c r="AA33" s="65" t="s">
        <v>3125</v>
      </c>
      <c r="AB33" s="63" t="s">
        <v>2913</v>
      </c>
      <c r="AC33" s="64">
        <v>1807000004</v>
      </c>
    </row>
    <row r="34" spans="1:29" s="63" customFormat="1">
      <c r="A34" s="63" t="s">
        <v>3557</v>
      </c>
      <c r="B34" s="64">
        <v>1807000005</v>
      </c>
      <c r="C34" s="63" t="s">
        <v>3520</v>
      </c>
      <c r="D34" s="63" t="s">
        <v>3470</v>
      </c>
      <c r="E34" s="63" t="s">
        <v>2915</v>
      </c>
      <c r="F34" s="63" t="s">
        <v>3520</v>
      </c>
      <c r="G34" s="63" t="s">
        <v>3543</v>
      </c>
      <c r="H34" s="63" t="s">
        <v>3470</v>
      </c>
      <c r="I34" s="65" t="s">
        <v>3125</v>
      </c>
      <c r="J34" s="64">
        <v>1807000005</v>
      </c>
      <c r="K34" s="63" t="s">
        <v>3484</v>
      </c>
      <c r="L34" s="66" t="s">
        <v>3568</v>
      </c>
      <c r="M34" s="67" t="s">
        <v>3095</v>
      </c>
      <c r="N34" s="63" t="s">
        <v>3482</v>
      </c>
      <c r="O34" s="65" t="s">
        <v>3491</v>
      </c>
      <c r="P34" s="65" t="s">
        <v>3125</v>
      </c>
      <c r="Q34" s="143" t="s">
        <v>3343</v>
      </c>
      <c r="R34" s="63" t="s">
        <v>2913</v>
      </c>
      <c r="S34" s="63" t="s">
        <v>2913</v>
      </c>
      <c r="T34" s="63" t="s">
        <v>2913</v>
      </c>
      <c r="U34" s="63" t="s">
        <v>1527</v>
      </c>
      <c r="V34" s="1" t="s">
        <v>3575</v>
      </c>
      <c r="W34" s="63" t="s">
        <v>1624</v>
      </c>
      <c r="X34" s="63" t="s">
        <v>51</v>
      </c>
      <c r="Y34" s="65" t="s">
        <v>3348</v>
      </c>
      <c r="Z34" s="65" t="s">
        <v>3125</v>
      </c>
      <c r="AA34" s="65" t="s">
        <v>3125</v>
      </c>
      <c r="AB34" s="63" t="s">
        <v>2913</v>
      </c>
      <c r="AC34" s="64">
        <v>1807000005</v>
      </c>
    </row>
    <row r="35" spans="1:29" s="63" customFormat="1">
      <c r="A35" s="63" t="s">
        <v>3557</v>
      </c>
      <c r="B35" s="64">
        <v>1807000006</v>
      </c>
      <c r="C35" s="63" t="s">
        <v>3517</v>
      </c>
      <c r="D35" s="63" t="s">
        <v>3470</v>
      </c>
      <c r="E35" s="63" t="s">
        <v>2915</v>
      </c>
      <c r="F35" s="63" t="s">
        <v>3517</v>
      </c>
      <c r="G35" s="63" t="s">
        <v>3540</v>
      </c>
      <c r="H35" s="63" t="s">
        <v>3470</v>
      </c>
      <c r="I35" s="65" t="s">
        <v>3125</v>
      </c>
      <c r="J35" s="64">
        <v>1807000006</v>
      </c>
      <c r="K35" s="63" t="s">
        <v>3341</v>
      </c>
      <c r="L35" s="66" t="s">
        <v>3560</v>
      </c>
      <c r="M35" s="67" t="s">
        <v>2916</v>
      </c>
      <c r="N35" s="63" t="s">
        <v>3482</v>
      </c>
      <c r="O35" s="65" t="s">
        <v>3491</v>
      </c>
      <c r="P35" s="65" t="s">
        <v>3125</v>
      </c>
      <c r="Q35" s="143" t="s">
        <v>3343</v>
      </c>
      <c r="R35" s="63" t="s">
        <v>2913</v>
      </c>
      <c r="S35" s="63" t="s">
        <v>2913</v>
      </c>
      <c r="T35" s="63" t="s">
        <v>2913</v>
      </c>
      <c r="U35" s="63" t="s">
        <v>1527</v>
      </c>
      <c r="V35" s="1" t="s">
        <v>3575</v>
      </c>
      <c r="W35" s="63" t="s">
        <v>1624</v>
      </c>
      <c r="X35" s="63" t="s">
        <v>51</v>
      </c>
      <c r="Y35" s="65" t="s">
        <v>3348</v>
      </c>
      <c r="Z35" s="65" t="s">
        <v>3125</v>
      </c>
      <c r="AA35" s="65" t="s">
        <v>3125</v>
      </c>
      <c r="AB35" s="63" t="s">
        <v>2913</v>
      </c>
      <c r="AC35" s="64">
        <v>1807000006</v>
      </c>
    </row>
    <row r="36" spans="1:29" s="134" customFormat="1">
      <c r="A36" s="134" t="s">
        <v>3558</v>
      </c>
      <c r="B36" s="135">
        <v>1808000001</v>
      </c>
      <c r="C36" s="134" t="s">
        <v>3514</v>
      </c>
      <c r="D36" s="134" t="s">
        <v>3471</v>
      </c>
      <c r="E36" s="134" t="s">
        <v>2915</v>
      </c>
      <c r="F36" s="134" t="s">
        <v>3514</v>
      </c>
      <c r="G36" s="134" t="s">
        <v>3537</v>
      </c>
      <c r="H36" s="134" t="s">
        <v>3471</v>
      </c>
      <c r="I36" s="136" t="s">
        <v>3125</v>
      </c>
      <c r="J36" s="135">
        <v>1808000001</v>
      </c>
      <c r="K36" s="134" t="s">
        <v>3349</v>
      </c>
      <c r="L36" s="137" t="s">
        <v>3562</v>
      </c>
      <c r="M36" s="138" t="s">
        <v>2916</v>
      </c>
      <c r="O36" s="136" t="s">
        <v>3502</v>
      </c>
      <c r="P36" s="136" t="s">
        <v>3501</v>
      </c>
      <c r="Q36" s="134" t="s">
        <v>3339</v>
      </c>
      <c r="R36" s="134" t="s">
        <v>2913</v>
      </c>
      <c r="S36" s="134" t="s">
        <v>2913</v>
      </c>
      <c r="T36" s="134" t="s">
        <v>2913</v>
      </c>
      <c r="U36" s="134" t="s">
        <v>1527</v>
      </c>
      <c r="V36" s="1" t="s">
        <v>3575</v>
      </c>
      <c r="W36" s="134" t="s">
        <v>1624</v>
      </c>
      <c r="X36" s="134" t="s">
        <v>51</v>
      </c>
      <c r="Y36" s="136" t="s">
        <v>3348</v>
      </c>
      <c r="Z36" s="139" t="s">
        <v>3474</v>
      </c>
      <c r="AA36" s="139" t="s">
        <v>3475</v>
      </c>
      <c r="AB36" s="134" t="s">
        <v>2913</v>
      </c>
      <c r="AC36" s="135">
        <v>1808000001</v>
      </c>
    </row>
    <row r="37" spans="1:29" s="134" customFormat="1" ht="15.6" customHeight="1">
      <c r="A37" s="134" t="s">
        <v>3558</v>
      </c>
      <c r="B37" s="135">
        <v>1808000002</v>
      </c>
      <c r="C37" s="134" t="s">
        <v>3521</v>
      </c>
      <c r="D37" s="134" t="s">
        <v>3471</v>
      </c>
      <c r="E37" s="134" t="s">
        <v>2915</v>
      </c>
      <c r="F37" s="134" t="s">
        <v>3521</v>
      </c>
      <c r="G37" s="134" t="s">
        <v>3544</v>
      </c>
      <c r="H37" s="134" t="s">
        <v>3471</v>
      </c>
      <c r="I37" s="136" t="s">
        <v>3125</v>
      </c>
      <c r="J37" s="135">
        <v>1808000002</v>
      </c>
      <c r="K37" s="134" t="s">
        <v>3495</v>
      </c>
      <c r="L37" s="137" t="s">
        <v>3563</v>
      </c>
      <c r="M37" s="138" t="s">
        <v>3095</v>
      </c>
      <c r="O37" s="136" t="s">
        <v>3501</v>
      </c>
      <c r="P37" s="136" t="s">
        <v>3502</v>
      </c>
      <c r="Q37" s="134" t="s">
        <v>3339</v>
      </c>
      <c r="R37" s="134" t="s">
        <v>2913</v>
      </c>
      <c r="S37" s="134" t="s">
        <v>2913</v>
      </c>
      <c r="T37" s="134" t="s">
        <v>2913</v>
      </c>
      <c r="U37" s="134" t="s">
        <v>1527</v>
      </c>
      <c r="V37" s="1" t="s">
        <v>3575</v>
      </c>
      <c r="W37" s="134" t="s">
        <v>1624</v>
      </c>
      <c r="X37" s="134" t="s">
        <v>51</v>
      </c>
      <c r="Y37" s="136" t="s">
        <v>3348</v>
      </c>
      <c r="Z37" s="139" t="s">
        <v>3474</v>
      </c>
      <c r="AA37" s="139" t="s">
        <v>3475</v>
      </c>
      <c r="AB37" s="134" t="s">
        <v>2913</v>
      </c>
      <c r="AC37" s="135">
        <v>1808000002</v>
      </c>
    </row>
    <row r="38" spans="1:29" s="134" customFormat="1">
      <c r="A38" s="134" t="s">
        <v>3558</v>
      </c>
      <c r="B38" s="135">
        <v>1808000001</v>
      </c>
      <c r="C38" s="134" t="s">
        <v>3515</v>
      </c>
      <c r="D38" s="134" t="s">
        <v>3471</v>
      </c>
      <c r="E38" s="134" t="s">
        <v>2915</v>
      </c>
      <c r="F38" s="134" t="s">
        <v>3515</v>
      </c>
      <c r="G38" s="134" t="s">
        <v>3538</v>
      </c>
      <c r="H38" s="134" t="s">
        <v>3471</v>
      </c>
      <c r="I38" s="136" t="s">
        <v>3125</v>
      </c>
      <c r="J38" s="135">
        <v>1808000001</v>
      </c>
      <c r="K38" s="134" t="s">
        <v>3350</v>
      </c>
      <c r="L38" s="137" t="s">
        <v>3566</v>
      </c>
      <c r="M38" s="138" t="s">
        <v>3095</v>
      </c>
      <c r="O38" s="136" t="s">
        <v>3502</v>
      </c>
      <c r="P38" s="136" t="s">
        <v>3501</v>
      </c>
      <c r="Q38" s="134" t="s">
        <v>3339</v>
      </c>
      <c r="R38" s="134" t="s">
        <v>2913</v>
      </c>
      <c r="S38" s="134" t="s">
        <v>2913</v>
      </c>
      <c r="T38" s="134" t="s">
        <v>2913</v>
      </c>
      <c r="U38" s="134" t="s">
        <v>1527</v>
      </c>
      <c r="V38" s="1" t="s">
        <v>3575</v>
      </c>
      <c r="W38" s="134" t="s">
        <v>1624</v>
      </c>
      <c r="X38" s="134" t="s">
        <v>51</v>
      </c>
      <c r="Y38" s="136" t="s">
        <v>3348</v>
      </c>
      <c r="Z38" s="139" t="s">
        <v>3474</v>
      </c>
      <c r="AA38" s="139" t="s">
        <v>3475</v>
      </c>
      <c r="AB38" s="134" t="s">
        <v>2913</v>
      </c>
      <c r="AC38" s="135">
        <v>1808000001</v>
      </c>
    </row>
    <row r="39" spans="1:29" s="134" customFormat="1">
      <c r="A39" s="134" t="s">
        <v>3558</v>
      </c>
      <c r="B39" s="135">
        <v>1808000002</v>
      </c>
      <c r="C39" s="134" t="s">
        <v>3522</v>
      </c>
      <c r="D39" s="134" t="s">
        <v>3471</v>
      </c>
      <c r="E39" s="134" t="s">
        <v>2915</v>
      </c>
      <c r="F39" s="134" t="s">
        <v>3522</v>
      </c>
      <c r="G39" s="134" t="s">
        <v>3545</v>
      </c>
      <c r="H39" s="134" t="s">
        <v>3471</v>
      </c>
      <c r="I39" s="136" t="s">
        <v>3125</v>
      </c>
      <c r="J39" s="135">
        <v>1808000002</v>
      </c>
      <c r="K39" s="134" t="s">
        <v>3498</v>
      </c>
      <c r="L39" s="137" t="s">
        <v>3567</v>
      </c>
      <c r="M39" s="138" t="s">
        <v>2916</v>
      </c>
      <c r="O39" s="136" t="s">
        <v>3501</v>
      </c>
      <c r="P39" s="136" t="s">
        <v>3502</v>
      </c>
      <c r="Q39" s="134" t="s">
        <v>3339</v>
      </c>
      <c r="R39" s="134" t="s">
        <v>2913</v>
      </c>
      <c r="S39" s="134" t="s">
        <v>2913</v>
      </c>
      <c r="T39" s="134" t="s">
        <v>2913</v>
      </c>
      <c r="U39" s="134" t="s">
        <v>1527</v>
      </c>
      <c r="V39" s="1" t="s">
        <v>3575</v>
      </c>
      <c r="W39" s="134" t="s">
        <v>1624</v>
      </c>
      <c r="X39" s="134" t="s">
        <v>51</v>
      </c>
      <c r="Y39" s="136" t="s">
        <v>3348</v>
      </c>
      <c r="Z39" s="139" t="s">
        <v>3474</v>
      </c>
      <c r="AA39" s="139" t="s">
        <v>3475</v>
      </c>
      <c r="AB39" s="134" t="s">
        <v>2913</v>
      </c>
      <c r="AC39" s="135">
        <v>1808000002</v>
      </c>
    </row>
    <row r="40" spans="1:29" s="134" customFormat="1">
      <c r="A40" s="134" t="s">
        <v>3558</v>
      </c>
      <c r="B40" s="135">
        <v>1808000003</v>
      </c>
      <c r="C40" s="134" t="s">
        <v>3516</v>
      </c>
      <c r="D40" s="134" t="s">
        <v>3471</v>
      </c>
      <c r="E40" s="134" t="s">
        <v>2915</v>
      </c>
      <c r="F40" s="134" t="s">
        <v>3516</v>
      </c>
      <c r="G40" s="134" t="s">
        <v>3539</v>
      </c>
      <c r="H40" s="134" t="s">
        <v>3471</v>
      </c>
      <c r="I40" s="136" t="s">
        <v>3125</v>
      </c>
      <c r="J40" s="135">
        <v>1808000003</v>
      </c>
      <c r="K40" s="134" t="s">
        <v>3349</v>
      </c>
      <c r="L40" s="137" t="s">
        <v>3562</v>
      </c>
      <c r="M40" s="138" t="s">
        <v>2916</v>
      </c>
      <c r="O40" s="136" t="s">
        <v>3502</v>
      </c>
      <c r="P40" s="136" t="s">
        <v>3501</v>
      </c>
      <c r="Q40" s="134" t="s">
        <v>3493</v>
      </c>
      <c r="R40" s="134" t="s">
        <v>2913</v>
      </c>
      <c r="S40" s="134" t="s">
        <v>2913</v>
      </c>
      <c r="T40" s="134" t="s">
        <v>2913</v>
      </c>
      <c r="U40" s="134" t="s">
        <v>1527</v>
      </c>
      <c r="V40" s="1" t="s">
        <v>3575</v>
      </c>
      <c r="W40" s="134" t="s">
        <v>1624</v>
      </c>
      <c r="X40" s="134" t="s">
        <v>51</v>
      </c>
      <c r="Y40" s="136" t="s">
        <v>3348</v>
      </c>
      <c r="Z40" s="139" t="s">
        <v>3474</v>
      </c>
      <c r="AA40" s="139" t="s">
        <v>3475</v>
      </c>
      <c r="AB40" s="134" t="s">
        <v>2913</v>
      </c>
      <c r="AC40" s="135">
        <v>1808000003</v>
      </c>
    </row>
    <row r="41" spans="1:29" s="134" customFormat="1">
      <c r="A41" s="134" t="s">
        <v>3558</v>
      </c>
      <c r="B41" s="135">
        <v>1808000004</v>
      </c>
      <c r="C41" s="134" t="s">
        <v>3523</v>
      </c>
      <c r="D41" s="134" t="s">
        <v>3471</v>
      </c>
      <c r="E41" s="134" t="s">
        <v>2915</v>
      </c>
      <c r="F41" s="134" t="s">
        <v>3523</v>
      </c>
      <c r="G41" s="134" t="s">
        <v>3546</v>
      </c>
      <c r="H41" s="134" t="s">
        <v>3471</v>
      </c>
      <c r="I41" s="136" t="s">
        <v>3125</v>
      </c>
      <c r="J41" s="135">
        <v>1808000004</v>
      </c>
      <c r="K41" s="134" t="s">
        <v>3495</v>
      </c>
      <c r="L41" s="137" t="s">
        <v>3563</v>
      </c>
      <c r="M41" s="138" t="s">
        <v>3095</v>
      </c>
      <c r="O41" s="136" t="s">
        <v>3501</v>
      </c>
      <c r="P41" s="136" t="s">
        <v>3502</v>
      </c>
      <c r="Q41" s="134" t="s">
        <v>3493</v>
      </c>
      <c r="R41" s="134" t="s">
        <v>2913</v>
      </c>
      <c r="S41" s="134" t="s">
        <v>2913</v>
      </c>
      <c r="T41" s="134" t="s">
        <v>2913</v>
      </c>
      <c r="U41" s="134" t="s">
        <v>1527</v>
      </c>
      <c r="V41" s="1" t="s">
        <v>3575</v>
      </c>
      <c r="W41" s="134" t="s">
        <v>1624</v>
      </c>
      <c r="X41" s="134" t="s">
        <v>51</v>
      </c>
      <c r="Y41" s="136" t="s">
        <v>3348</v>
      </c>
      <c r="Z41" s="139" t="s">
        <v>3474</v>
      </c>
      <c r="AA41" s="139" t="s">
        <v>3475</v>
      </c>
      <c r="AB41" s="134" t="s">
        <v>2913</v>
      </c>
      <c r="AC41" s="135">
        <v>1808000004</v>
      </c>
    </row>
    <row r="42" spans="1:29" s="134" customFormat="1">
      <c r="A42" s="134" t="s">
        <v>3558</v>
      </c>
      <c r="B42" s="135">
        <v>1808000005</v>
      </c>
      <c r="C42" s="134" t="s">
        <v>3524</v>
      </c>
      <c r="D42" s="134" t="s">
        <v>3471</v>
      </c>
      <c r="E42" s="134" t="s">
        <v>2915</v>
      </c>
      <c r="F42" s="134" t="s">
        <v>3524</v>
      </c>
      <c r="G42" s="134" t="s">
        <v>3547</v>
      </c>
      <c r="H42" s="134" t="s">
        <v>3471</v>
      </c>
      <c r="I42" s="136" t="s">
        <v>3125</v>
      </c>
      <c r="J42" s="135">
        <v>1808000005</v>
      </c>
      <c r="K42" s="134" t="s">
        <v>3349</v>
      </c>
      <c r="L42" s="137" t="s">
        <v>3562</v>
      </c>
      <c r="M42" s="138" t="s">
        <v>2916</v>
      </c>
      <c r="O42" s="136" t="s">
        <v>3502</v>
      </c>
      <c r="P42" s="136" t="s">
        <v>3501</v>
      </c>
      <c r="Q42" s="134" t="s">
        <v>3494</v>
      </c>
      <c r="R42" s="134" t="s">
        <v>2913</v>
      </c>
      <c r="S42" s="134" t="s">
        <v>2913</v>
      </c>
      <c r="T42" s="134" t="s">
        <v>2913</v>
      </c>
      <c r="U42" s="134" t="s">
        <v>1527</v>
      </c>
      <c r="V42" s="1" t="s">
        <v>3575</v>
      </c>
      <c r="W42" s="134" t="s">
        <v>1624</v>
      </c>
      <c r="X42" s="134" t="s">
        <v>51</v>
      </c>
      <c r="Y42" s="136" t="s">
        <v>3348</v>
      </c>
      <c r="Z42" s="139" t="s">
        <v>3474</v>
      </c>
      <c r="AA42" s="139" t="s">
        <v>3475</v>
      </c>
      <c r="AB42" s="134" t="s">
        <v>2913</v>
      </c>
      <c r="AC42" s="135">
        <v>1808000005</v>
      </c>
    </row>
    <row r="43" spans="1:29" s="134" customFormat="1">
      <c r="A43" s="134" t="s">
        <v>3558</v>
      </c>
      <c r="B43" s="135">
        <v>1808000006</v>
      </c>
      <c r="C43" s="134" t="s">
        <v>3525</v>
      </c>
      <c r="D43" s="134" t="s">
        <v>3471</v>
      </c>
      <c r="E43" s="134" t="s">
        <v>2915</v>
      </c>
      <c r="F43" s="134" t="s">
        <v>3525</v>
      </c>
      <c r="G43" s="134" t="s">
        <v>3548</v>
      </c>
      <c r="H43" s="134" t="s">
        <v>3471</v>
      </c>
      <c r="I43" s="136" t="s">
        <v>3125</v>
      </c>
      <c r="J43" s="135">
        <v>1808000006</v>
      </c>
      <c r="K43" s="134" t="s">
        <v>3495</v>
      </c>
      <c r="L43" s="137" t="s">
        <v>3563</v>
      </c>
      <c r="M43" s="138" t="s">
        <v>3095</v>
      </c>
      <c r="O43" s="136" t="s">
        <v>3501</v>
      </c>
      <c r="P43" s="136" t="s">
        <v>3502</v>
      </c>
      <c r="Q43" s="134" t="s">
        <v>3494</v>
      </c>
      <c r="R43" s="134" t="s">
        <v>2913</v>
      </c>
      <c r="S43" s="134" t="s">
        <v>2913</v>
      </c>
      <c r="T43" s="134" t="s">
        <v>2913</v>
      </c>
      <c r="U43" s="134" t="s">
        <v>1527</v>
      </c>
      <c r="V43" s="1" t="s">
        <v>3575</v>
      </c>
      <c r="W43" s="134" t="s">
        <v>1624</v>
      </c>
      <c r="X43" s="134" t="s">
        <v>51</v>
      </c>
      <c r="Y43" s="136" t="s">
        <v>3348</v>
      </c>
      <c r="Z43" s="139" t="s">
        <v>3474</v>
      </c>
      <c r="AA43" s="139" t="s">
        <v>3475</v>
      </c>
      <c r="AB43" s="134" t="s">
        <v>2913</v>
      </c>
      <c r="AC43" s="135">
        <v>1808000006</v>
      </c>
    </row>
  </sheetData>
  <autoFilter ref="A1:W43" xr:uid="{00000000-0009-0000-0000-000000000000}"/>
  <phoneticPr fontId="28" type="noConversion"/>
  <pageMargins left="0.7" right="0.7" top="0.75" bottom="0.75" header="0.3" footer="0.3"/>
  <pageSetup paperSize="9" fitToWidth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981B9C8-21DF-4894-98BE-1BE8E34EC107}">
          <x14:formula1>
            <xm:f>Account!$A$2:$A$77</xm:f>
          </x14:formula1>
          <xm:sqref>N2:N25 N30:N43</xm:sqref>
        </x14:dataValidation>
        <x14:dataValidation type="list" allowBlank="1" showInputMessage="1" showErrorMessage="1" xr:uid="{2332EDF9-4B35-4230-B424-CB08DC62AF28}">
          <x14:formula1>
            <xm:f>Account!$A$2:$A$91</xm:f>
          </x14:formula1>
          <xm:sqref>N26:N29</xm:sqref>
        </x14:dataValidation>
        <x14:dataValidation type="list" allowBlank="1" showInputMessage="1" showErrorMessage="1" xr:uid="{6F292285-4BCD-4FB0-A8A8-12F39292EC2A}">
          <x14:formula1>
            <xm:f>Branch!$B$5:$B$64</xm:f>
          </x14:formula1>
          <xm:sqref>W2:W43</xm:sqref>
        </x14:dataValidation>
        <x14:dataValidation type="list" allowBlank="1" showInputMessage="1" showErrorMessage="1" xr:uid="{FEA56F8F-644D-4552-AEC7-8F035174BBA4}">
          <x14:formula1>
            <xm:f>TransactionCode!$A$1:$A$85</xm:f>
          </x14:formula1>
          <xm:sqref>K2:K43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F16"/>
  <sheetViews>
    <sheetView workbookViewId="0">
      <selection activeCell="A23" sqref="A23"/>
    </sheetView>
  </sheetViews>
  <sheetFormatPr defaultRowHeight="15"/>
  <cols>
    <col min="1" max="1" width="42.42578125" customWidth="1"/>
    <col min="2" max="2" width="5.42578125" customWidth="1"/>
    <col min="4" max="4" width="36" bestFit="1" customWidth="1"/>
    <col min="5" max="5" width="6.42578125" customWidth="1"/>
    <col min="6" max="6" width="34.85546875" customWidth="1"/>
  </cols>
  <sheetData>
    <row r="5" spans="1:6">
      <c r="A5" t="str">
        <f t="shared" ref="A5:A16" si="0">_xlfn.CONCAT(C5,":",D5,":",E5)</f>
        <v>x100:Authorization Request:</v>
      </c>
      <c r="B5">
        <v>1</v>
      </c>
      <c r="C5" s="34" t="s">
        <v>1647</v>
      </c>
      <c r="D5" s="34" t="s">
        <v>1648</v>
      </c>
      <c r="E5" s="34"/>
      <c r="F5" t="str">
        <f>_xlfn.CONCAT("INSERT INTO [ITXTISCO].[ITXTISCORE].[imp_message_type_ref] ([id], [tenant_id], [code], [description], [system], [is_reversed]) VALUES ('",B5,"', 'NA', '",C5,"', '",D5,"', '1', '0')")</f>
        <v>INSERT INTO [ITXTISCO].[ITXTISCORE].[imp_message_type_ref] ([id], [tenant_id], [code], [description], [system], [is_reversed]) VALUES ('1', 'NA', 'x100', 'Authorization Request', '1', '0')</v>
      </c>
    </row>
    <row r="6" spans="1:6">
      <c r="A6" t="str">
        <f t="shared" si="0"/>
        <v>x110:Authorization Response:</v>
      </c>
      <c r="B6">
        <v>2</v>
      </c>
      <c r="C6" s="34" t="s">
        <v>1649</v>
      </c>
      <c r="D6" s="34" t="s">
        <v>1650</v>
      </c>
      <c r="E6" s="34"/>
      <c r="F6" t="str">
        <f t="shared" ref="F6:F16" si="1">_xlfn.CONCAT("INSERT INTO [ITXTISCO].[ITXTISCORE].[imp_message_type_ref] ([id], [tenant_id], [code], [description], [system], [is_reversed]) VALUES ('",B6,"', 'NA', '",C6,"', '",D6,"', '1', '0')")</f>
        <v>INSERT INTO [ITXTISCO].[ITXTISCORE].[imp_message_type_ref] ([id], [tenant_id], [code], [description], [system], [is_reversed]) VALUES ('2', 'NA', 'x110', 'Authorization Response', '1', '0')</v>
      </c>
    </row>
    <row r="7" spans="1:6">
      <c r="A7" t="str">
        <f t="shared" si="0"/>
        <v>x200:Financial Request:Y</v>
      </c>
      <c r="B7">
        <v>3</v>
      </c>
      <c r="C7" s="34" t="s">
        <v>1651</v>
      </c>
      <c r="D7" s="34" t="s">
        <v>1652</v>
      </c>
      <c r="E7" s="34" t="s">
        <v>1653</v>
      </c>
      <c r="F7" t="str">
        <f t="shared" si="1"/>
        <v>INSERT INTO [ITXTISCO].[ITXTISCORE].[imp_message_type_ref] ([id], [tenant_id], [code], [description], [system], [is_reversed]) VALUES ('3', 'NA', 'x200', 'Financial Request', '1', '0')</v>
      </c>
    </row>
    <row r="8" spans="1:6">
      <c r="A8" t="str">
        <f t="shared" si="0"/>
        <v>x210:Financial Response:Y</v>
      </c>
      <c r="B8">
        <v>4</v>
      </c>
      <c r="C8" s="34" t="s">
        <v>1654</v>
      </c>
      <c r="D8" s="34" t="s">
        <v>1655</v>
      </c>
      <c r="E8" s="34" t="s">
        <v>1653</v>
      </c>
      <c r="F8" t="str">
        <f t="shared" si="1"/>
        <v>INSERT INTO [ITXTISCO].[ITXTISCORE].[imp_message_type_ref] ([id], [tenant_id], [code], [description], [system], [is_reversed]) VALUES ('4', 'NA', 'x210', 'Financial Response', '1', '0')</v>
      </c>
    </row>
    <row r="9" spans="1:6">
      <c r="A9" t="str">
        <f t="shared" si="0"/>
        <v>x220:Financial Advice:Y</v>
      </c>
      <c r="B9">
        <v>5</v>
      </c>
      <c r="C9" s="34" t="s">
        <v>1656</v>
      </c>
      <c r="D9" s="34" t="s">
        <v>1657</v>
      </c>
      <c r="E9" s="34" t="s">
        <v>1653</v>
      </c>
      <c r="F9" t="str">
        <f t="shared" si="1"/>
        <v>INSERT INTO [ITXTISCO].[ITXTISCORE].[imp_message_type_ref] ([id], [tenant_id], [code], [description], [system], [is_reversed]) VALUES ('5', 'NA', 'x220', 'Financial Advice', '1', '0')</v>
      </c>
    </row>
    <row r="10" spans="1:6">
      <c r="A10" t="str">
        <f t="shared" si="0"/>
        <v>x230:Financial Advice Response:Y</v>
      </c>
      <c r="B10">
        <v>6</v>
      </c>
      <c r="C10" s="34" t="s">
        <v>1658</v>
      </c>
      <c r="D10" s="34" t="s">
        <v>1659</v>
      </c>
      <c r="E10" s="34" t="s">
        <v>1653</v>
      </c>
      <c r="F10" t="str">
        <f t="shared" si="1"/>
        <v>INSERT INTO [ITXTISCO].[ITXTISCORE].[imp_message_type_ref] ([id], [tenant_id], [code], [description], [system], [is_reversed]) VALUES ('6', 'NA', 'x230', 'Financial Advice Response', '1', '0')</v>
      </c>
    </row>
    <row r="11" spans="1:6">
      <c r="A11" t="str">
        <f t="shared" si="0"/>
        <v>x400:Acquirer Reversal Request:Y</v>
      </c>
      <c r="B11">
        <v>7</v>
      </c>
      <c r="C11" s="34" t="s">
        <v>1660</v>
      </c>
      <c r="D11" s="34" t="s">
        <v>1661</v>
      </c>
      <c r="E11" s="34" t="s">
        <v>1653</v>
      </c>
      <c r="F11" t="str">
        <f t="shared" si="1"/>
        <v>INSERT INTO [ITXTISCO].[ITXTISCORE].[imp_message_type_ref] ([id], [tenant_id], [code], [description], [system], [is_reversed]) VALUES ('7', 'NA', 'x400', 'Acquirer Reversal Request', '1', '0')</v>
      </c>
    </row>
    <row r="12" spans="1:6">
      <c r="A12" t="str">
        <f t="shared" si="0"/>
        <v>x410:AcquirerReversal Request Response:Y</v>
      </c>
      <c r="B12">
        <v>8</v>
      </c>
      <c r="C12" s="34" t="s">
        <v>1662</v>
      </c>
      <c r="D12" s="34" t="s">
        <v>1663</v>
      </c>
      <c r="E12" s="34" t="s">
        <v>1653</v>
      </c>
      <c r="F12" t="str">
        <f t="shared" si="1"/>
        <v>INSERT INTO [ITXTISCO].[ITXTISCORE].[imp_message_type_ref] ([id], [tenant_id], [code], [description], [system], [is_reversed]) VALUES ('8', 'NA', 'x410', 'AcquirerReversal Request Response', '1', '0')</v>
      </c>
    </row>
    <row r="13" spans="1:6">
      <c r="A13" t="str">
        <f t="shared" si="0"/>
        <v>x420:AcquirerReversal Advice:</v>
      </c>
      <c r="B13">
        <v>9</v>
      </c>
      <c r="C13" s="34" t="s">
        <v>1664</v>
      </c>
      <c r="D13" s="34" t="s">
        <v>1665</v>
      </c>
      <c r="E13" s="34"/>
      <c r="F13" t="str">
        <f t="shared" si="1"/>
        <v>INSERT INTO [ITXTISCO].[ITXTISCORE].[imp_message_type_ref] ([id], [tenant_id], [code], [description], [system], [is_reversed]) VALUES ('9', 'NA', 'x420', 'AcquirerReversal Advice', '1', '0')</v>
      </c>
    </row>
    <row r="14" spans="1:6">
      <c r="A14" t="str">
        <f t="shared" si="0"/>
        <v>x430:Acquirer Reversal Advice Response:Y</v>
      </c>
      <c r="B14">
        <v>10</v>
      </c>
      <c r="C14" s="34" t="s">
        <v>1666</v>
      </c>
      <c r="D14" s="34" t="s">
        <v>1667</v>
      </c>
      <c r="E14" s="34" t="s">
        <v>1653</v>
      </c>
      <c r="F14" t="str">
        <f t="shared" si="1"/>
        <v>INSERT INTO [ITXTISCO].[ITXTISCORE].[imp_message_type_ref] ([id], [tenant_id], [code], [description], [system], [is_reversed]) VALUES ('10', 'NA', 'x430', 'Acquirer Reversal Advice Response', '1', '0')</v>
      </c>
    </row>
    <row r="15" spans="1:6">
      <c r="A15" t="str">
        <f t="shared" si="0"/>
        <v>x800:Network Management Request:</v>
      </c>
      <c r="B15">
        <v>11</v>
      </c>
      <c r="C15" s="34" t="s">
        <v>1668</v>
      </c>
      <c r="D15" s="34" t="s">
        <v>1669</v>
      </c>
      <c r="E15" s="34"/>
      <c r="F15" t="str">
        <f t="shared" si="1"/>
        <v>INSERT INTO [ITXTISCO].[ITXTISCORE].[imp_message_type_ref] ([id], [tenant_id], [code], [description], [system], [is_reversed]) VALUES ('11', 'NA', 'x800', 'Network Management Request', '1', '0')</v>
      </c>
    </row>
    <row r="16" spans="1:6">
      <c r="A16" t="str">
        <f t="shared" si="0"/>
        <v>x810:Network Management Request Response:Y</v>
      </c>
      <c r="B16">
        <v>12</v>
      </c>
      <c r="C16" s="34" t="s">
        <v>1670</v>
      </c>
      <c r="D16" s="34" t="s">
        <v>1671</v>
      </c>
      <c r="E16" s="34" t="s">
        <v>1653</v>
      </c>
      <c r="F16" t="str">
        <f t="shared" si="1"/>
        <v>INSERT INTO [ITXTISCO].[ITXTISCORE].[imp_message_type_ref] ([id], [tenant_id], [code], [description], [system], [is_reversed]) VALUES ('12', 'NA', 'x810', 'Network Management Request Response', '1', '0')</v>
      </c>
    </row>
  </sheetData>
  <sortState xmlns:xlrd2="http://schemas.microsoft.com/office/spreadsheetml/2017/richdata2" ref="A5:E16">
    <sortCondition ref="A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G33"/>
  <sheetViews>
    <sheetView workbookViewId="0">
      <selection activeCell="G5" sqref="G5"/>
    </sheetView>
  </sheetViews>
  <sheetFormatPr defaultRowHeight="15"/>
  <cols>
    <col min="1" max="1" width="26.28515625" customWidth="1"/>
    <col min="2" max="2" width="3" bestFit="1" customWidth="1"/>
    <col min="4" max="4" width="37.28515625" customWidth="1"/>
    <col min="5" max="5" width="10.85546875" bestFit="1" customWidth="1"/>
    <col min="7" max="7" width="143.42578125" bestFit="1" customWidth="1"/>
  </cols>
  <sheetData>
    <row r="5" spans="1:7">
      <c r="A5" t="str">
        <f>_xlfn.CONCAT(C5,":",D5)</f>
        <v>000:approved</v>
      </c>
      <c r="B5">
        <v>1</v>
      </c>
      <c r="C5" s="1" t="s">
        <v>1596</v>
      </c>
      <c r="D5" s="1" t="s">
        <v>1597</v>
      </c>
      <c r="E5" t="s">
        <v>1645</v>
      </c>
      <c r="G5" t="str">
        <f>_xlfn.CONCAT("INSERT INTO [imp_response_ref] ([id], [tenant_id], [code], [description], [system], [is_approved], [channel_fk]) VALUES ('",B5,"', 'NA', '",C5,"', '",D5,"', '1', '0', (select id from imp_channel_ref where code='ATM'));")</f>
        <v>INSERT INTO [imp_response_ref] ([id], [tenant_id], [code], [description], [system], [is_approved], [channel_fk]) VALUES ('1', 'NA', '000', 'approved', '1', '0', (select id from imp_channel_ref where code='ATM'));</v>
      </c>
    </row>
    <row r="6" spans="1:7">
      <c r="A6" t="str">
        <f t="shared" ref="A6:A33" si="0">_xlfn.CONCAT(C6,":",D6)</f>
        <v>001:approved-no balances</v>
      </c>
      <c r="B6">
        <v>2</v>
      </c>
      <c r="C6" s="1" t="s">
        <v>1624</v>
      </c>
      <c r="D6" s="1" t="s">
        <v>1623</v>
      </c>
      <c r="E6" t="s">
        <v>1645</v>
      </c>
      <c r="G6" t="str">
        <f t="shared" ref="G6:G33" si="1">_xlfn.CONCAT("INSERT INTO [imp_response_ref] ([id], [tenant_id], [code], [description], [system], [is_approved], [channel_fk]) VALUES ('",B6,"', 'NA', '",C6,"', '",D6,"', '1', '0', (select id from imp_channel_ref where code='ATM'));")</f>
        <v>INSERT INTO [imp_response_ref] ([id], [tenant_id], [code], [description], [system], [is_approved], [channel_fk]) VALUES ('2', 'NA', '001', 'approved-no balances', '1', '0', (select id from imp_channel_ref where code='ATM'));</v>
      </c>
    </row>
    <row r="7" spans="1:7">
      <c r="A7" t="str">
        <f t="shared" si="0"/>
        <v>050:unauthorized usage</v>
      </c>
      <c r="B7">
        <v>3</v>
      </c>
      <c r="C7" s="1" t="s">
        <v>1625</v>
      </c>
      <c r="D7" s="1" t="s">
        <v>1598</v>
      </c>
      <c r="E7" t="s">
        <v>1646</v>
      </c>
      <c r="G7" t="str">
        <f t="shared" si="1"/>
        <v>INSERT INTO [imp_response_ref] ([id], [tenant_id], [code], [description], [system], [is_approved], [channel_fk]) VALUES ('3', 'NA', '050', 'unauthorized usage', '1', '0', (select id from imp_channel_ref where code='ATM'));</v>
      </c>
    </row>
    <row r="8" spans="1:7">
      <c r="A8" t="str">
        <f t="shared" si="0"/>
        <v>051:expired card</v>
      </c>
      <c r="B8">
        <v>4</v>
      </c>
      <c r="C8" s="1" t="s">
        <v>1626</v>
      </c>
      <c r="D8" s="1" t="s">
        <v>1599</v>
      </c>
      <c r="E8" t="s">
        <v>1646</v>
      </c>
      <c r="G8" t="str">
        <f t="shared" si="1"/>
        <v>INSERT INTO [imp_response_ref] ([id], [tenant_id], [code], [description], [system], [is_approved], [channel_fk]) VALUES ('4', 'NA', '051', 'expired card', '1', '0', (select id from imp_channel_ref where code='ATM'));</v>
      </c>
    </row>
    <row r="9" spans="1:7">
      <c r="A9" t="str">
        <f t="shared" si="0"/>
        <v>052:invalid card</v>
      </c>
      <c r="B9">
        <v>5</v>
      </c>
      <c r="C9" s="1" t="s">
        <v>30</v>
      </c>
      <c r="D9" s="1" t="s">
        <v>1600</v>
      </c>
      <c r="E9" t="s">
        <v>1646</v>
      </c>
      <c r="G9" t="str">
        <f t="shared" si="1"/>
        <v>INSERT INTO [imp_response_ref] ([id], [tenant_id], [code], [description], [system], [is_approved], [channel_fk]) VALUES ('5', 'NA', '052', 'invalid card', '1', '0', (select id from imp_channel_ref where code='ATM'));</v>
      </c>
    </row>
    <row r="10" spans="1:7">
      <c r="A10" t="str">
        <f t="shared" si="0"/>
        <v>053:invalid pin</v>
      </c>
      <c r="B10">
        <v>6</v>
      </c>
      <c r="C10" s="1" t="s">
        <v>1627</v>
      </c>
      <c r="D10" s="1" t="s">
        <v>1601</v>
      </c>
      <c r="E10" t="s">
        <v>1646</v>
      </c>
      <c r="G10" t="str">
        <f t="shared" si="1"/>
        <v>INSERT INTO [imp_response_ref] ([id], [tenant_id], [code], [description], [system], [is_approved], [channel_fk]) VALUES ('6', 'NA', '053', 'invalid pin', '1', '0', (select id from imp_channel_ref where code='ATM'));</v>
      </c>
    </row>
    <row r="11" spans="1:7">
      <c r="A11" t="str">
        <f t="shared" si="0"/>
        <v>054:data base problem</v>
      </c>
      <c r="B11">
        <v>7</v>
      </c>
      <c r="C11" s="1" t="s">
        <v>1628</v>
      </c>
      <c r="D11" s="1" t="s">
        <v>1602</v>
      </c>
      <c r="E11" t="s">
        <v>1646</v>
      </c>
      <c r="G11" t="str">
        <f t="shared" si="1"/>
        <v>INSERT INTO [imp_response_ref] ([id], [tenant_id], [code], [description], [system], [is_approved], [channel_fk]) VALUES ('7', 'NA', '054', 'data base problem', '1', '0', (select id from imp_channel_ref where code='ATM'));</v>
      </c>
    </row>
    <row r="12" spans="1:7">
      <c r="A12" t="str">
        <f t="shared" si="0"/>
        <v>055:ineligible transaction</v>
      </c>
      <c r="B12">
        <v>8</v>
      </c>
      <c r="C12" s="1" t="s">
        <v>1629</v>
      </c>
      <c r="D12" s="1" t="s">
        <v>1603</v>
      </c>
      <c r="E12" t="s">
        <v>1646</v>
      </c>
      <c r="G12" t="str">
        <f t="shared" si="1"/>
        <v>INSERT INTO [imp_response_ref] ([id], [tenant_id], [code], [description], [system], [is_approved], [channel_fk]) VALUES ('8', 'NA', '055', 'ineligible transaction', '1', '0', (select id from imp_channel_ref where code='ATM'));</v>
      </c>
    </row>
    <row r="13" spans="1:7">
      <c r="A13" t="str">
        <f t="shared" si="0"/>
        <v>056:ineligible account</v>
      </c>
      <c r="B13">
        <v>9</v>
      </c>
      <c r="C13" s="1" t="s">
        <v>1630</v>
      </c>
      <c r="D13" s="1" t="s">
        <v>1604</v>
      </c>
      <c r="E13" t="s">
        <v>1646</v>
      </c>
      <c r="G13" t="str">
        <f t="shared" si="1"/>
        <v>INSERT INTO [imp_response_ref] ([id], [tenant_id], [code], [description], [system], [is_approved], [channel_fk]) VALUES ('9', 'NA', '056', 'ineligible account', '1', '0', (select id from imp_channel_ref where code='ATM'));</v>
      </c>
    </row>
    <row r="14" spans="1:7">
      <c r="A14" t="str">
        <f t="shared" si="0"/>
        <v>057:transaction not supported</v>
      </c>
      <c r="B14">
        <v>10</v>
      </c>
      <c r="C14" s="1" t="s">
        <v>1631</v>
      </c>
      <c r="D14" s="1" t="s">
        <v>1605</v>
      </c>
      <c r="E14" t="s">
        <v>1646</v>
      </c>
      <c r="G14" t="str">
        <f t="shared" si="1"/>
        <v>INSERT INTO [imp_response_ref] ([id], [tenant_id], [code], [description], [system], [is_approved], [channel_fk]) VALUES ('10', 'NA', '057', 'transaction not supported', '1', '0', (select id from imp_channel_ref where code='ATM'));</v>
      </c>
    </row>
    <row r="15" spans="1:7">
      <c r="A15" t="str">
        <f t="shared" si="0"/>
        <v>058:insufficient funds</v>
      </c>
      <c r="B15">
        <v>11</v>
      </c>
      <c r="C15" s="1" t="s">
        <v>1632</v>
      </c>
      <c r="D15" s="1" t="s">
        <v>1606</v>
      </c>
      <c r="E15" t="s">
        <v>1646</v>
      </c>
      <c r="G15" t="str">
        <f t="shared" si="1"/>
        <v>INSERT INTO [imp_response_ref] ([id], [tenant_id], [code], [description], [system], [is_approved], [channel_fk]) VALUES ('11', 'NA', '058', 'insufficient funds', '1', '0', (select id from imp_channel_ref where code='ATM'));</v>
      </c>
    </row>
    <row r="16" spans="1:7">
      <c r="A16" t="str">
        <f t="shared" si="0"/>
        <v>060:uses limit exceeded</v>
      </c>
      <c r="B16">
        <v>12</v>
      </c>
      <c r="C16" s="1" t="s">
        <v>1633</v>
      </c>
      <c r="D16" s="1" t="s">
        <v>1607</v>
      </c>
      <c r="E16" t="s">
        <v>1646</v>
      </c>
      <c r="G16" t="str">
        <f t="shared" si="1"/>
        <v>INSERT INTO [imp_response_ref] ([id], [tenant_id], [code], [description], [system], [is_approved], [channel_fk]) VALUES ('12', 'NA', '060', 'uses limit exceeded', '1', '0', (select id from imp_channel_ref where code='ATM'));</v>
      </c>
    </row>
    <row r="17" spans="1:7">
      <c r="A17" t="str">
        <f t="shared" si="0"/>
        <v>061:withdrawal limit</v>
      </c>
      <c r="B17">
        <v>13</v>
      </c>
      <c r="C17" s="1" t="s">
        <v>1634</v>
      </c>
      <c r="D17" s="1" t="s">
        <v>1608</v>
      </c>
      <c r="E17" t="s">
        <v>1646</v>
      </c>
      <c r="G17" t="str">
        <f t="shared" si="1"/>
        <v>INSERT INTO [imp_response_ref] ([id], [tenant_id], [code], [description], [system], [is_approved], [channel_fk]) VALUES ('13', 'NA', '061', 'withdrawal limit', '1', '0', (select id from imp_channel_ref where code='ATM'));</v>
      </c>
    </row>
    <row r="18" spans="1:7">
      <c r="A18" t="str">
        <f t="shared" si="0"/>
        <v>062:pin tries exceeded</v>
      </c>
      <c r="B18">
        <v>14</v>
      </c>
      <c r="C18" s="1" t="s">
        <v>1635</v>
      </c>
      <c r="D18" s="1" t="s">
        <v>1609</v>
      </c>
      <c r="E18" t="s">
        <v>1646</v>
      </c>
      <c r="G18" t="str">
        <f t="shared" si="1"/>
        <v>INSERT INTO [imp_response_ref] ([id], [tenant_id], [code], [description], [system], [is_approved], [channel_fk]) VALUES ('14', 'NA', '062', 'pin tries exceeded', '1', '0', (select id from imp_channel_ref where code='ATM'));</v>
      </c>
    </row>
    <row r="19" spans="1:7">
      <c r="A19" t="str">
        <f t="shared" si="0"/>
        <v>063:withdrawal limit</v>
      </c>
      <c r="B19">
        <v>15</v>
      </c>
      <c r="C19" s="1" t="s">
        <v>1636</v>
      </c>
      <c r="D19" s="1" t="s">
        <v>1608</v>
      </c>
      <c r="E19" t="s">
        <v>1646</v>
      </c>
      <c r="G19" t="str">
        <f t="shared" si="1"/>
        <v>INSERT INTO [imp_response_ref] ([id], [tenant_id], [code], [description], [system], [is_approved], [channel_fk]) VALUES ('15', 'NA', '063', 'withdrawal limit', '1', '0', (select id from imp_channel_ref where code='ATM'));</v>
      </c>
    </row>
    <row r="20" spans="1:7">
      <c r="A20" t="str">
        <f t="shared" si="0"/>
        <v>064:invalid credit card</v>
      </c>
      <c r="B20">
        <v>16</v>
      </c>
      <c r="C20" s="1" t="s">
        <v>1637</v>
      </c>
      <c r="D20" s="1" t="s">
        <v>1610</v>
      </c>
      <c r="E20" t="s">
        <v>1646</v>
      </c>
      <c r="G20" t="str">
        <f t="shared" si="1"/>
        <v>INSERT INTO [imp_response_ref] ([id], [tenant_id], [code], [description], [system], [is_approved], [channel_fk]) VALUES ('16', 'NA', '064', 'invalid credit card', '1', '0', (select id from imp_channel_ref where code='ATM'));</v>
      </c>
    </row>
    <row r="21" spans="1:7">
      <c r="A21" t="str">
        <f t="shared" si="0"/>
        <v>065:no statement info</v>
      </c>
      <c r="B21">
        <v>17</v>
      </c>
      <c r="C21" s="1" t="s">
        <v>32</v>
      </c>
      <c r="D21" s="1" t="s">
        <v>1611</v>
      </c>
      <c r="E21" t="s">
        <v>1646</v>
      </c>
      <c r="G21" t="str">
        <f t="shared" si="1"/>
        <v>INSERT INTO [imp_response_ref] ([id], [tenant_id], [code], [description], [system], [is_approved], [channel_fk]) VALUES ('17', 'NA', '065', 'no statement info', '1', '0', (select id from imp_channel_ref where code='ATM'));</v>
      </c>
    </row>
    <row r="22" spans="1:7">
      <c r="A22" t="str">
        <f t="shared" si="0"/>
        <v>066:statement info</v>
      </c>
      <c r="B22">
        <v>18</v>
      </c>
      <c r="C22" s="1" t="s">
        <v>34</v>
      </c>
      <c r="D22" s="1" t="s">
        <v>1612</v>
      </c>
      <c r="E22" t="s">
        <v>1646</v>
      </c>
      <c r="G22" t="str">
        <f t="shared" si="1"/>
        <v>INSERT INTO [imp_response_ref] ([id], [tenant_id], [code], [description], [system], [is_approved], [channel_fk]) VALUES ('18', 'NA', '066', 'statement info', '1', '0', (select id from imp_channel_ref where code='ATM'));</v>
      </c>
    </row>
    <row r="23" spans="1:7">
      <c r="A23" t="str">
        <f t="shared" si="0"/>
        <v>067:invalid cash back amt</v>
      </c>
      <c r="B23">
        <v>19</v>
      </c>
      <c r="C23" s="1" t="s">
        <v>36</v>
      </c>
      <c r="D23" s="1" t="s">
        <v>1613</v>
      </c>
      <c r="E23" t="s">
        <v>1646</v>
      </c>
      <c r="G23" t="str">
        <f t="shared" si="1"/>
        <v>INSERT INTO [imp_response_ref] ([id], [tenant_id], [code], [description], [system], [is_approved], [channel_fk]) VALUES ('19', 'NA', '067', 'invalid cash back amt', '1', '0', (select id from imp_channel_ref where code='ATM'));</v>
      </c>
    </row>
    <row r="24" spans="1:7">
      <c r="A24" t="str">
        <f t="shared" si="0"/>
        <v>068:external decline.</v>
      </c>
      <c r="B24">
        <v>20</v>
      </c>
      <c r="C24" s="1" t="s">
        <v>1638</v>
      </c>
      <c r="D24" s="1" t="s">
        <v>1614</v>
      </c>
      <c r="E24" t="s">
        <v>1646</v>
      </c>
      <c r="G24" t="str">
        <f t="shared" si="1"/>
        <v>INSERT INTO [imp_response_ref] ([id], [tenant_id], [code], [description], [system], [is_approved], [channel_fk]) VALUES ('20', 'NA', '068', 'external decline.', '1', '0', (select id from imp_channel_ref where code='ATM'));</v>
      </c>
    </row>
    <row r="25" spans="1:7">
      <c r="A25" t="str">
        <f t="shared" si="0"/>
        <v>069:no sharing arrangement</v>
      </c>
      <c r="B25">
        <v>21</v>
      </c>
      <c r="C25" s="1" t="s">
        <v>38</v>
      </c>
      <c r="D25" s="1" t="s">
        <v>1615</v>
      </c>
      <c r="E25" t="s">
        <v>1646</v>
      </c>
      <c r="G25" t="str">
        <f t="shared" si="1"/>
        <v>INSERT INTO [imp_response_ref] ([id], [tenant_id], [code], [description], [system], [is_approved], [channel_fk]) VALUES ('21', 'NA', '069', 'no sharing arrangement', '1', '0', (select id from imp_channel_ref where code='ATM'));</v>
      </c>
    </row>
    <row r="26" spans="1:7">
      <c r="A26" t="str">
        <f t="shared" si="0"/>
        <v>070:system error</v>
      </c>
      <c r="B26">
        <v>22</v>
      </c>
      <c r="C26" s="1" t="s">
        <v>40</v>
      </c>
      <c r="D26" s="1" t="s">
        <v>1616</v>
      </c>
      <c r="E26" t="s">
        <v>1646</v>
      </c>
      <c r="G26" t="str">
        <f t="shared" si="1"/>
        <v>INSERT INTO [imp_response_ref] ([id], [tenant_id], [code], [description], [system], [is_approved], [channel_fk]) VALUES ('22', 'NA', '070', 'system error', '1', '0', (select id from imp_channel_ref where code='ATM'));</v>
      </c>
    </row>
    <row r="27" spans="1:7">
      <c r="A27" t="str">
        <f t="shared" si="0"/>
        <v>071:contact card issuer</v>
      </c>
      <c r="B27">
        <v>23</v>
      </c>
      <c r="C27" s="1" t="s">
        <v>42</v>
      </c>
      <c r="D27" s="1" t="s">
        <v>1617</v>
      </c>
      <c r="E27" t="s">
        <v>1646</v>
      </c>
      <c r="G27" t="str">
        <f t="shared" si="1"/>
        <v>INSERT INTO [imp_response_ref] ([id], [tenant_id], [code], [description], [system], [is_approved], [channel_fk]) VALUES ('23', 'NA', '071', 'contact card issuer', '1', '0', (select id from imp_channel_ref where code='ATM'));</v>
      </c>
    </row>
    <row r="28" spans="1:7">
      <c r="A28" t="str">
        <f t="shared" si="0"/>
        <v>072:destination not available</v>
      </c>
      <c r="B28">
        <v>24</v>
      </c>
      <c r="C28" s="1" t="s">
        <v>1639</v>
      </c>
      <c r="D28" s="1" t="s">
        <v>1618</v>
      </c>
      <c r="E28" t="s">
        <v>1646</v>
      </c>
      <c r="G28" t="str">
        <f t="shared" si="1"/>
        <v>INSERT INTO [imp_response_ref] ([id], [tenant_id], [code], [description], [system], [is_approved], [channel_fk]) VALUES ('24', 'NA', '072', 'destination not available', '1', '0', (select id from imp_channel_ref where code='ATM'));</v>
      </c>
    </row>
    <row r="29" spans="1:7">
      <c r="A29" t="str">
        <f t="shared" si="0"/>
        <v>073:routing problem</v>
      </c>
      <c r="B29">
        <v>25</v>
      </c>
      <c r="C29" s="1" t="s">
        <v>44</v>
      </c>
      <c r="D29" s="1" t="s">
        <v>1619</v>
      </c>
      <c r="E29" t="s">
        <v>1646</v>
      </c>
      <c r="G29" t="str">
        <f t="shared" si="1"/>
        <v>INSERT INTO [imp_response_ref] ([id], [tenant_id], [code], [description], [system], [is_approved], [channel_fk]) VALUES ('25', 'NA', '073', 'routing problem', '1', '0', (select id from imp_channel_ref where code='ATM'));</v>
      </c>
    </row>
    <row r="30" spans="1:7">
      <c r="A30" t="str">
        <f t="shared" si="0"/>
        <v>074:message edit error</v>
      </c>
      <c r="B30">
        <v>26</v>
      </c>
      <c r="C30" s="1" t="s">
        <v>1640</v>
      </c>
      <c r="D30" s="1" t="s">
        <v>1620</v>
      </c>
      <c r="E30" t="s">
        <v>1646</v>
      </c>
      <c r="G30" t="str">
        <f t="shared" si="1"/>
        <v>INSERT INTO [imp_response_ref] ([id], [tenant_id], [code], [description], [system], [is_approved], [channel_fk]) VALUES ('26', 'NA', '074', 'message edit error', '1', '0', (select id from imp_channel_ref where code='ATM'));</v>
      </c>
    </row>
    <row r="31" spans="1:7">
      <c r="A31" t="str">
        <f t="shared" si="0"/>
        <v>080:Invalid destination account number</v>
      </c>
      <c r="B31">
        <v>27</v>
      </c>
      <c r="C31" s="1" t="s">
        <v>1641</v>
      </c>
      <c r="D31" s="1" t="s">
        <v>1621</v>
      </c>
      <c r="E31" t="s">
        <v>1646</v>
      </c>
      <c r="G31" t="str">
        <f t="shared" si="1"/>
        <v>INSERT INTO [imp_response_ref] ([id], [tenant_id], [code], [description], [system], [is_approved], [channel_fk]) VALUES ('27', 'NA', '080', 'Invalid destination account number', '1', '0', (select id from imp_channel_ref where code='ATM'));</v>
      </c>
    </row>
    <row r="32" spans="1:7">
      <c r="A32" t="str">
        <f t="shared" si="0"/>
        <v>081:Destination account number inactive</v>
      </c>
      <c r="B32">
        <v>28</v>
      </c>
      <c r="C32" s="1" t="s">
        <v>1642</v>
      </c>
      <c r="D32" s="1" t="s">
        <v>1622</v>
      </c>
      <c r="E32" t="s">
        <v>1646</v>
      </c>
      <c r="G32" t="str">
        <f t="shared" si="1"/>
        <v>INSERT INTO [imp_response_ref] ([id], [tenant_id], [code], [description], [system], [is_approved], [channel_fk]) VALUES ('28', 'NA', '081', 'Destination account number inactive', '1', '0', (select id from imp_channel_ref where code='ATM'));</v>
      </c>
    </row>
    <row r="33" spans="1:7">
      <c r="A33" t="str">
        <f t="shared" si="0"/>
        <v>082:Invalid bank code</v>
      </c>
      <c r="B33">
        <v>29</v>
      </c>
      <c r="C33" s="1" t="s">
        <v>1643</v>
      </c>
      <c r="D33" s="1" t="s">
        <v>1644</v>
      </c>
      <c r="E33" t="s">
        <v>1646</v>
      </c>
      <c r="G33" t="str">
        <f t="shared" si="1"/>
        <v>INSERT INTO [imp_response_ref] ([id], [tenant_id], [code], [description], [system], [is_approved], [channel_fk]) VALUES ('29', 'NA', '082', 'Invalid bank code', '1', '0', (select id from imp_channel_ref where code='ATM'));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C12"/>
  <sheetViews>
    <sheetView workbookViewId="0">
      <selection activeCell="B17" sqref="B17"/>
    </sheetView>
  </sheetViews>
  <sheetFormatPr defaultRowHeight="15"/>
  <cols>
    <col min="1" max="1" width="42.7109375" bestFit="1" customWidth="1"/>
    <col min="2" max="2" width="23.28515625" customWidth="1"/>
    <col min="3" max="3" width="35.85546875" bestFit="1" customWidth="1"/>
  </cols>
  <sheetData>
    <row r="5" spans="1:3">
      <c r="A5" t="str">
        <f t="shared" ref="A5:A12" si="0">CONCATENATE(B5,":",C5)</f>
        <v>6011:TSCO's  ATM/ETM  or ITMX Switching</v>
      </c>
      <c r="B5">
        <v>6011</v>
      </c>
      <c r="C5" t="s">
        <v>1591</v>
      </c>
    </row>
    <row r="6" spans="1:3">
      <c r="A6" t="str">
        <f t="shared" si="0"/>
        <v>6007:Ibanking ORFT</v>
      </c>
      <c r="B6">
        <v>6007</v>
      </c>
      <c r="C6" t="s">
        <v>1594</v>
      </c>
    </row>
    <row r="7" spans="1:3">
      <c r="A7" t="str">
        <f t="shared" si="0"/>
        <v>6009:Mobile Banking</v>
      </c>
      <c r="B7">
        <v>6009</v>
      </c>
      <c r="C7" t="s">
        <v>1595</v>
      </c>
    </row>
    <row r="8" spans="1:3">
      <c r="A8" t="str">
        <f t="shared" si="0"/>
        <v>6052:POST</v>
      </c>
      <c r="B8">
        <v>6052</v>
      </c>
      <c r="C8" t="s">
        <v>46</v>
      </c>
    </row>
    <row r="9" spans="1:3">
      <c r="A9" t="str">
        <f t="shared" si="0"/>
        <v>6053:PromptPay Credit Transfer  (ATM Channel)</v>
      </c>
      <c r="B9">
        <v>6053</v>
      </c>
      <c r="C9" t="s">
        <v>1593</v>
      </c>
    </row>
    <row r="10" spans="1:3">
      <c r="A10" t="str">
        <f t="shared" si="0"/>
        <v xml:space="preserve">6070:CDM </v>
      </c>
      <c r="B10">
        <v>6070</v>
      </c>
      <c r="C10" t="s">
        <v>1592</v>
      </c>
    </row>
    <row r="11" spans="1:3">
      <c r="A11" t="str">
        <f t="shared" si="0"/>
        <v>6091:TPN</v>
      </c>
      <c r="B11">
        <v>6091</v>
      </c>
      <c r="C11" t="s">
        <v>47</v>
      </c>
    </row>
    <row r="12" spans="1:3">
      <c r="A12" t="str">
        <f t="shared" si="0"/>
        <v>Branch:Branch</v>
      </c>
      <c r="B12" t="s">
        <v>3055</v>
      </c>
      <c r="C12" t="s">
        <v>3055</v>
      </c>
    </row>
  </sheetData>
  <autoFilter ref="A5:C11" xr:uid="{F1C26A5F-A694-463F-B888-F2F36358CE3C}">
    <sortState xmlns:xlrd2="http://schemas.microsoft.com/office/spreadsheetml/2017/richdata2" ref="A6:C11">
      <sortCondition ref="B5:B1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C7" sqref="C7"/>
    </sheetView>
  </sheetViews>
  <sheetFormatPr defaultRowHeight="15"/>
  <cols>
    <col min="1" max="1" width="29.7109375" customWidth="1"/>
    <col min="2" max="2" width="23.42578125" customWidth="1"/>
    <col min="3" max="3" width="21.7109375" customWidth="1"/>
  </cols>
  <sheetData>
    <row r="1" spans="1:5" ht="30">
      <c r="A1" t="str">
        <f t="shared" ref="A1" si="0">_xlfn.CONCAT(B1,":",C1)</f>
        <v>CD:Certificates of Deposits</v>
      </c>
      <c r="B1" s="51" t="s">
        <v>368</v>
      </c>
      <c r="C1" s="51" t="s">
        <v>3108</v>
      </c>
      <c r="D1">
        <v>1</v>
      </c>
      <c r="E1" t="str">
        <f t="shared" ref="E1:E7" si="1">CONCATENATE("insert into ixf_account_product_ref(id,tenant_id,code,description,object_type) values(",D1,",'NA','",B1,"','",C1,"','cl');")</f>
        <v>insert into ixf_account_product_ref(id,tenant_id,code,description,object_type) values(1,'NA','CD','Certificates of Deposits','cl');</v>
      </c>
    </row>
    <row r="2" spans="1:5">
      <c r="A2" t="str">
        <f t="shared" ref="A2:A7" si="2">CONCATENATE(B2,":",C2)</f>
        <v>DBD:Debit Balance Deposit</v>
      </c>
      <c r="B2" s="51" t="s">
        <v>3103</v>
      </c>
      <c r="C2" s="51" t="s">
        <v>3109</v>
      </c>
      <c r="D2">
        <v>2</v>
      </c>
      <c r="E2" t="str">
        <f t="shared" si="1"/>
        <v>insert into ixf_account_product_ref(id,tenant_id,code,description,object_type) values(2,'NA','DBD','Debit Balance Deposit','cl');</v>
      </c>
    </row>
    <row r="3" spans="1:5">
      <c r="A3" t="str">
        <f t="shared" si="2"/>
        <v>DDA:Demand Deposit</v>
      </c>
      <c r="B3" s="51" t="s">
        <v>3104</v>
      </c>
      <c r="C3" s="51" t="s">
        <v>3110</v>
      </c>
      <c r="D3">
        <v>3</v>
      </c>
      <c r="E3" t="str">
        <f t="shared" si="1"/>
        <v>insert into ixf_account_product_ref(id,tenant_id,code,description,object_type) values(3,'NA','DDA','Demand Deposit','cl');</v>
      </c>
    </row>
    <row r="4" spans="1:5">
      <c r="A4" t="str">
        <f t="shared" si="2"/>
        <v>ESC:ESCROW</v>
      </c>
      <c r="B4" s="51" t="s">
        <v>3105</v>
      </c>
      <c r="C4" s="51" t="s">
        <v>3111</v>
      </c>
      <c r="D4">
        <v>4</v>
      </c>
      <c r="E4" t="str">
        <f t="shared" si="1"/>
        <v>insert into ixf_account_product_ref(id,tenant_id,code,description,object_type) values(4,'NA','ESC','ESCROW','cl');</v>
      </c>
    </row>
    <row r="5" spans="1:5">
      <c r="A5" t="str">
        <f t="shared" si="2"/>
        <v>SAV:Savings</v>
      </c>
      <c r="B5" s="51" t="s">
        <v>3106</v>
      </c>
      <c r="C5" s="51" t="s">
        <v>1587</v>
      </c>
      <c r="D5">
        <v>5</v>
      </c>
      <c r="E5" t="str">
        <f t="shared" si="1"/>
        <v>insert into ixf_account_product_ref(id,tenant_id,code,description,object_type) values(5,'NA','SAV','Savings','cl');</v>
      </c>
    </row>
    <row r="6" spans="1:5">
      <c r="A6" t="str">
        <f t="shared" ref="A6" si="3">CONCATENATE(B6,":",C6)</f>
        <v>SAV Wealth:Saving Account Wealth</v>
      </c>
      <c r="B6" s="51" t="s">
        <v>3135</v>
      </c>
      <c r="C6" s="51" t="s">
        <v>3136</v>
      </c>
      <c r="D6">
        <v>5</v>
      </c>
      <c r="E6" t="str">
        <f t="shared" ref="E6" si="4">CONCATENATE("insert into ixf_account_product_ref(id,tenant_id,code,description,object_type) values(",D6,",'NA','",B6,"','",C6,"','cl');")</f>
        <v>insert into ixf_account_product_ref(id,tenant_id,code,description,object_type) values(5,'NA','SAV Wealth','Saving Account Wealth','cl');</v>
      </c>
    </row>
    <row r="7" spans="1:5">
      <c r="A7" t="str">
        <f t="shared" si="2"/>
        <v>WASH:Wash</v>
      </c>
      <c r="B7" s="51" t="s">
        <v>3107</v>
      </c>
      <c r="C7" s="51" t="s">
        <v>3112</v>
      </c>
      <c r="D7">
        <v>6</v>
      </c>
      <c r="E7" t="str">
        <f t="shared" si="1"/>
        <v>insert into ixf_account_product_ref(id,tenant_id,code,description,object_type) values(6,'NA','WASH','Wash','cl');</v>
      </c>
    </row>
    <row r="8" spans="1:5">
      <c r="A8" t="str">
        <f>CONCATENATE(B8,":",C8)</f>
        <v>TD:Fixed</v>
      </c>
      <c r="B8" s="51" t="s">
        <v>344</v>
      </c>
      <c r="C8" s="51" t="s">
        <v>3127</v>
      </c>
      <c r="D8">
        <v>7</v>
      </c>
      <c r="E8" t="str">
        <f t="shared" ref="E8" si="5">CONCATENATE("insert into ixf_account_product_ref(id,tenant_id,code,description,object_type) values(",D8,",'NA','",B8,"','",C8,"','cl');")</f>
        <v>insert into ixf_account_product_ref(id,tenant_id,code,description,object_type) values(7,'NA','TD','Fixed','cl');</v>
      </c>
    </row>
  </sheetData>
  <sortState xmlns:xlrd2="http://schemas.microsoft.com/office/spreadsheetml/2017/richdata2" ref="A1:E7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B167"/>
  <sheetViews>
    <sheetView topLeftCell="A100" workbookViewId="0">
      <selection activeCell="B167" sqref="B167"/>
    </sheetView>
  </sheetViews>
  <sheetFormatPr defaultColWidth="24.140625" defaultRowHeight="12.75"/>
  <cols>
    <col min="1" max="1" width="24.140625" style="27"/>
    <col min="2" max="2" width="49.7109375" style="27" customWidth="1"/>
    <col min="3" max="16384" width="24.140625" style="27"/>
  </cols>
  <sheetData>
    <row r="5" spans="1:2">
      <c r="A5" s="11" t="s">
        <v>89</v>
      </c>
      <c r="B5" s="11" t="s">
        <v>1583</v>
      </c>
    </row>
    <row r="6" spans="1:2" ht="15">
      <c r="A6" t="s">
        <v>1261</v>
      </c>
      <c r="B6" s="28" t="s">
        <v>1262</v>
      </c>
    </row>
    <row r="7" spans="1:2" ht="15">
      <c r="A7" t="s">
        <v>1263</v>
      </c>
      <c r="B7" s="28" t="s">
        <v>1264</v>
      </c>
    </row>
    <row r="8" spans="1:2" ht="15">
      <c r="A8" t="s">
        <v>1265</v>
      </c>
      <c r="B8" s="28" t="s">
        <v>1266</v>
      </c>
    </row>
    <row r="9" spans="1:2" ht="15">
      <c r="A9" t="s">
        <v>1267</v>
      </c>
      <c r="B9" s="28" t="s">
        <v>1268</v>
      </c>
    </row>
    <row r="10" spans="1:2" ht="15">
      <c r="A10" t="s">
        <v>1269</v>
      </c>
      <c r="B10" s="28" t="s">
        <v>1270</v>
      </c>
    </row>
    <row r="11" spans="1:2" ht="15">
      <c r="A11" t="s">
        <v>1271</v>
      </c>
      <c r="B11" s="28" t="s">
        <v>1272</v>
      </c>
    </row>
    <row r="12" spans="1:2" ht="15">
      <c r="A12" t="s">
        <v>1273</v>
      </c>
      <c r="B12" s="28" t="s">
        <v>1274</v>
      </c>
    </row>
    <row r="13" spans="1:2" ht="15">
      <c r="A13" t="s">
        <v>1275</v>
      </c>
      <c r="B13" s="28" t="s">
        <v>1276</v>
      </c>
    </row>
    <row r="14" spans="1:2" ht="15">
      <c r="A14" t="s">
        <v>1277</v>
      </c>
      <c r="B14" s="28" t="s">
        <v>1278</v>
      </c>
    </row>
    <row r="15" spans="1:2" ht="15">
      <c r="A15" t="s">
        <v>1279</v>
      </c>
      <c r="B15" s="28" t="s">
        <v>1280</v>
      </c>
    </row>
    <row r="16" spans="1:2" ht="15">
      <c r="A16" t="s">
        <v>1281</v>
      </c>
      <c r="B16" s="28" t="s">
        <v>1282</v>
      </c>
    </row>
    <row r="17" spans="1:2" ht="15">
      <c r="A17" t="s">
        <v>1283</v>
      </c>
      <c r="B17" s="28" t="s">
        <v>1284</v>
      </c>
    </row>
    <row r="18" spans="1:2" ht="15">
      <c r="A18" t="s">
        <v>1285</v>
      </c>
      <c r="B18" s="28" t="s">
        <v>1286</v>
      </c>
    </row>
    <row r="19" spans="1:2" ht="15">
      <c r="A19" t="s">
        <v>1287</v>
      </c>
      <c r="B19" s="28" t="s">
        <v>1288</v>
      </c>
    </row>
    <row r="20" spans="1:2" ht="15">
      <c r="A20" t="s">
        <v>1289</v>
      </c>
      <c r="B20" s="28" t="s">
        <v>1290</v>
      </c>
    </row>
    <row r="21" spans="1:2" ht="15">
      <c r="A21" t="s">
        <v>1291</v>
      </c>
      <c r="B21" s="28" t="s">
        <v>1292</v>
      </c>
    </row>
    <row r="22" spans="1:2" ht="15">
      <c r="A22" t="s">
        <v>1293</v>
      </c>
      <c r="B22" s="28" t="s">
        <v>1294</v>
      </c>
    </row>
    <row r="23" spans="1:2" ht="15">
      <c r="A23" t="s">
        <v>1295</v>
      </c>
      <c r="B23" s="28" t="s">
        <v>1296</v>
      </c>
    </row>
    <row r="24" spans="1:2" ht="15">
      <c r="A24" t="s">
        <v>1297</v>
      </c>
      <c r="B24" s="28" t="s">
        <v>1298</v>
      </c>
    </row>
    <row r="25" spans="1:2" ht="15">
      <c r="A25" t="s">
        <v>1299</v>
      </c>
      <c r="B25" s="28" t="s">
        <v>1300</v>
      </c>
    </row>
    <row r="26" spans="1:2" ht="15">
      <c r="A26" t="s">
        <v>1301</v>
      </c>
      <c r="B26" s="28" t="s">
        <v>1302</v>
      </c>
    </row>
    <row r="27" spans="1:2" ht="15">
      <c r="A27" t="s">
        <v>294</v>
      </c>
      <c r="B27" s="28" t="s">
        <v>1303</v>
      </c>
    </row>
    <row r="28" spans="1:2" ht="15">
      <c r="A28" t="s">
        <v>1304</v>
      </c>
      <c r="B28" s="28" t="s">
        <v>1305</v>
      </c>
    </row>
    <row r="29" spans="1:2" ht="15">
      <c r="A29" t="s">
        <v>1306</v>
      </c>
      <c r="B29" s="28" t="s">
        <v>1307</v>
      </c>
    </row>
    <row r="30" spans="1:2" ht="15">
      <c r="A30" t="s">
        <v>1308</v>
      </c>
      <c r="B30" s="28" t="s">
        <v>1309</v>
      </c>
    </row>
    <row r="31" spans="1:2" ht="15">
      <c r="A31" t="s">
        <v>1310</v>
      </c>
      <c r="B31" s="28" t="s">
        <v>1311</v>
      </c>
    </row>
    <row r="32" spans="1:2" ht="15">
      <c r="A32" t="s">
        <v>1312</v>
      </c>
      <c r="B32" s="28" t="s">
        <v>1313</v>
      </c>
    </row>
    <row r="33" spans="1:2" ht="15">
      <c r="A33" t="s">
        <v>1314</v>
      </c>
      <c r="B33" s="28" t="s">
        <v>1315</v>
      </c>
    </row>
    <row r="34" spans="1:2" ht="15">
      <c r="A34" t="s">
        <v>1316</v>
      </c>
      <c r="B34" s="28" t="s">
        <v>1317</v>
      </c>
    </row>
    <row r="35" spans="1:2" ht="15">
      <c r="A35" t="s">
        <v>1318</v>
      </c>
      <c r="B35" s="28" t="s">
        <v>1319</v>
      </c>
    </row>
    <row r="36" spans="1:2" ht="15">
      <c r="A36" t="s">
        <v>1320</v>
      </c>
      <c r="B36" s="28" t="s">
        <v>1321</v>
      </c>
    </row>
    <row r="37" spans="1:2" ht="15">
      <c r="A37" t="s">
        <v>1322</v>
      </c>
      <c r="B37" s="28" t="s">
        <v>1323</v>
      </c>
    </row>
    <row r="38" spans="1:2" ht="15">
      <c r="A38" t="s">
        <v>1324</v>
      </c>
      <c r="B38" s="28" t="s">
        <v>1325</v>
      </c>
    </row>
    <row r="39" spans="1:2" ht="15">
      <c r="A39" t="s">
        <v>1326</v>
      </c>
      <c r="B39" s="28" t="s">
        <v>1327</v>
      </c>
    </row>
    <row r="40" spans="1:2" ht="15">
      <c r="A40" t="s">
        <v>1328</v>
      </c>
      <c r="B40" s="28" t="s">
        <v>1329</v>
      </c>
    </row>
    <row r="41" spans="1:2" ht="15">
      <c r="A41" t="s">
        <v>1330</v>
      </c>
      <c r="B41" s="28" t="s">
        <v>1331</v>
      </c>
    </row>
    <row r="42" spans="1:2" ht="15">
      <c r="A42" t="s">
        <v>1332</v>
      </c>
      <c r="B42" s="28" t="s">
        <v>1333</v>
      </c>
    </row>
    <row r="43" spans="1:2" ht="15">
      <c r="A43" t="s">
        <v>1334</v>
      </c>
      <c r="B43" s="28" t="s">
        <v>1335</v>
      </c>
    </row>
    <row r="44" spans="1:2" ht="15">
      <c r="A44" t="s">
        <v>1336</v>
      </c>
      <c r="B44" s="28" t="s">
        <v>1337</v>
      </c>
    </row>
    <row r="45" spans="1:2" ht="15">
      <c r="A45" t="s">
        <v>1338</v>
      </c>
      <c r="B45" s="28" t="s">
        <v>1339</v>
      </c>
    </row>
    <row r="46" spans="1:2" ht="15">
      <c r="A46" t="s">
        <v>1340</v>
      </c>
      <c r="B46" s="28" t="s">
        <v>1341</v>
      </c>
    </row>
    <row r="47" spans="1:2" ht="15">
      <c r="A47" t="s">
        <v>1342</v>
      </c>
      <c r="B47" s="28" t="s">
        <v>1343</v>
      </c>
    </row>
    <row r="48" spans="1:2" ht="15">
      <c r="A48" t="s">
        <v>1344</v>
      </c>
      <c r="B48" s="28" t="s">
        <v>1345</v>
      </c>
    </row>
    <row r="49" spans="1:2" ht="15">
      <c r="A49" t="s">
        <v>1346</v>
      </c>
      <c r="B49" s="28" t="s">
        <v>1347</v>
      </c>
    </row>
    <row r="50" spans="1:2" ht="15">
      <c r="A50" t="s">
        <v>1348</v>
      </c>
      <c r="B50" s="28" t="s">
        <v>1349</v>
      </c>
    </row>
    <row r="51" spans="1:2" ht="15">
      <c r="A51" t="s">
        <v>1350</v>
      </c>
      <c r="B51" s="28" t="s">
        <v>1351</v>
      </c>
    </row>
    <row r="52" spans="1:2" ht="15">
      <c r="A52" t="s">
        <v>1352</v>
      </c>
      <c r="B52" s="28" t="s">
        <v>1353</v>
      </c>
    </row>
    <row r="53" spans="1:2" ht="15">
      <c r="A53" t="s">
        <v>1354</v>
      </c>
      <c r="B53" s="28" t="s">
        <v>1355</v>
      </c>
    </row>
    <row r="54" spans="1:2" ht="15">
      <c r="A54" t="s">
        <v>1356</v>
      </c>
      <c r="B54" s="28" t="s">
        <v>1357</v>
      </c>
    </row>
    <row r="55" spans="1:2" ht="15">
      <c r="A55" t="s">
        <v>1358</v>
      </c>
      <c r="B55" s="28" t="s">
        <v>1359</v>
      </c>
    </row>
    <row r="56" spans="1:2" ht="15">
      <c r="A56" t="s">
        <v>1360</v>
      </c>
      <c r="B56" s="28" t="s">
        <v>1361</v>
      </c>
    </row>
    <row r="57" spans="1:2" ht="15">
      <c r="A57" t="s">
        <v>1362</v>
      </c>
      <c r="B57" s="28" t="s">
        <v>1363</v>
      </c>
    </row>
    <row r="58" spans="1:2" ht="15">
      <c r="A58" t="s">
        <v>1364</v>
      </c>
      <c r="B58" s="28" t="s">
        <v>1365</v>
      </c>
    </row>
    <row r="59" spans="1:2" ht="15">
      <c r="A59" t="s">
        <v>1366</v>
      </c>
      <c r="B59" s="28" t="s">
        <v>1367</v>
      </c>
    </row>
    <row r="60" spans="1:2" ht="15">
      <c r="A60" t="s">
        <v>1368</v>
      </c>
      <c r="B60" s="28" t="s">
        <v>1369</v>
      </c>
    </row>
    <row r="61" spans="1:2" ht="15">
      <c r="A61" t="s">
        <v>1370</v>
      </c>
      <c r="B61" s="28" t="s">
        <v>1371</v>
      </c>
    </row>
    <row r="62" spans="1:2" ht="15">
      <c r="A62" t="s">
        <v>1372</v>
      </c>
      <c r="B62" s="28" t="s">
        <v>1373</v>
      </c>
    </row>
    <row r="63" spans="1:2" ht="15">
      <c r="A63" t="s">
        <v>1374</v>
      </c>
      <c r="B63" s="28" t="s">
        <v>1375</v>
      </c>
    </row>
    <row r="64" spans="1:2" ht="15">
      <c r="A64" t="s">
        <v>1376</v>
      </c>
      <c r="B64" s="28" t="s">
        <v>1377</v>
      </c>
    </row>
    <row r="65" spans="1:2" ht="15">
      <c r="A65" t="s">
        <v>1378</v>
      </c>
      <c r="B65" s="28" t="s">
        <v>1379</v>
      </c>
    </row>
    <row r="66" spans="1:2" ht="15">
      <c r="A66" t="s">
        <v>1380</v>
      </c>
      <c r="B66" s="28" t="s">
        <v>1381</v>
      </c>
    </row>
    <row r="67" spans="1:2" ht="15">
      <c r="A67" t="s">
        <v>1382</v>
      </c>
      <c r="B67" s="28" t="s">
        <v>1383</v>
      </c>
    </row>
    <row r="68" spans="1:2" ht="15">
      <c r="A68" t="s">
        <v>1384</v>
      </c>
      <c r="B68" s="28" t="s">
        <v>1385</v>
      </c>
    </row>
    <row r="69" spans="1:2" ht="15">
      <c r="A69" t="s">
        <v>1386</v>
      </c>
      <c r="B69" s="28" t="s">
        <v>1387</v>
      </c>
    </row>
    <row r="70" spans="1:2" ht="15">
      <c r="A70" t="s">
        <v>1388</v>
      </c>
      <c r="B70" s="28" t="s">
        <v>1389</v>
      </c>
    </row>
    <row r="71" spans="1:2" ht="15">
      <c r="A71" t="s">
        <v>1390</v>
      </c>
      <c r="B71" s="28" t="s">
        <v>1391</v>
      </c>
    </row>
    <row r="72" spans="1:2" ht="15">
      <c r="A72" t="s">
        <v>1392</v>
      </c>
      <c r="B72" s="28" t="s">
        <v>1393</v>
      </c>
    </row>
    <row r="73" spans="1:2" ht="15">
      <c r="A73" t="s">
        <v>1394</v>
      </c>
      <c r="B73" s="28" t="s">
        <v>1395</v>
      </c>
    </row>
    <row r="74" spans="1:2" ht="15">
      <c r="A74" t="s">
        <v>1396</v>
      </c>
      <c r="B74" s="28" t="s">
        <v>1397</v>
      </c>
    </row>
    <row r="75" spans="1:2" ht="15">
      <c r="A75" t="s">
        <v>1398</v>
      </c>
      <c r="B75" s="28" t="s">
        <v>1399</v>
      </c>
    </row>
    <row r="76" spans="1:2" ht="15">
      <c r="A76" t="s">
        <v>1400</v>
      </c>
      <c r="B76" s="28" t="s">
        <v>1401</v>
      </c>
    </row>
    <row r="77" spans="1:2" ht="15">
      <c r="A77" t="s">
        <v>1402</v>
      </c>
      <c r="B77" s="28" t="s">
        <v>1403</v>
      </c>
    </row>
    <row r="78" spans="1:2" ht="15">
      <c r="A78" t="s">
        <v>1404</v>
      </c>
      <c r="B78" s="28" t="s">
        <v>1405</v>
      </c>
    </row>
    <row r="79" spans="1:2" ht="15">
      <c r="A79" t="s">
        <v>1406</v>
      </c>
      <c r="B79" s="28" t="s">
        <v>1407</v>
      </c>
    </row>
    <row r="80" spans="1:2" ht="15">
      <c r="A80" t="s">
        <v>1408</v>
      </c>
      <c r="B80" s="28" t="s">
        <v>1409</v>
      </c>
    </row>
    <row r="81" spans="1:2" ht="15">
      <c r="A81" t="s">
        <v>1410</v>
      </c>
      <c r="B81" s="28" t="s">
        <v>1411</v>
      </c>
    </row>
    <row r="82" spans="1:2" ht="15">
      <c r="A82" t="s">
        <v>1412</v>
      </c>
      <c r="B82" s="28" t="s">
        <v>1413</v>
      </c>
    </row>
    <row r="83" spans="1:2" ht="15">
      <c r="A83" t="s">
        <v>1414</v>
      </c>
      <c r="B83" s="28" t="s">
        <v>1415</v>
      </c>
    </row>
    <row r="84" spans="1:2" ht="15">
      <c r="A84" t="s">
        <v>1416</v>
      </c>
      <c r="B84" s="28" t="s">
        <v>1417</v>
      </c>
    </row>
    <row r="85" spans="1:2" ht="15">
      <c r="A85" t="s">
        <v>1418</v>
      </c>
      <c r="B85" s="28" t="s">
        <v>1419</v>
      </c>
    </row>
    <row r="86" spans="1:2" ht="15">
      <c r="A86" t="s">
        <v>1420</v>
      </c>
      <c r="B86" s="28" t="s">
        <v>1421</v>
      </c>
    </row>
    <row r="87" spans="1:2" ht="15">
      <c r="A87" t="s">
        <v>1422</v>
      </c>
      <c r="B87" s="28" t="s">
        <v>1423</v>
      </c>
    </row>
    <row r="88" spans="1:2" ht="15">
      <c r="A88" t="s">
        <v>1424</v>
      </c>
      <c r="B88" s="28" t="s">
        <v>1425</v>
      </c>
    </row>
    <row r="89" spans="1:2" ht="15">
      <c r="A89" t="s">
        <v>1426</v>
      </c>
      <c r="B89" s="28" t="s">
        <v>1427</v>
      </c>
    </row>
    <row r="90" spans="1:2" ht="15">
      <c r="A90" t="s">
        <v>1428</v>
      </c>
      <c r="B90" s="28" t="s">
        <v>1429</v>
      </c>
    </row>
    <row r="91" spans="1:2" ht="15">
      <c r="A91" t="s">
        <v>1430</v>
      </c>
      <c r="B91" s="28" t="s">
        <v>1431</v>
      </c>
    </row>
    <row r="92" spans="1:2" ht="15">
      <c r="A92" t="s">
        <v>1432</v>
      </c>
      <c r="B92" s="28" t="s">
        <v>1433</v>
      </c>
    </row>
    <row r="93" spans="1:2" ht="15">
      <c r="A93" t="s">
        <v>1434</v>
      </c>
      <c r="B93" s="28" t="s">
        <v>1435</v>
      </c>
    </row>
    <row r="94" spans="1:2" ht="15">
      <c r="A94" t="s">
        <v>1436</v>
      </c>
      <c r="B94" s="28" t="s">
        <v>1437</v>
      </c>
    </row>
    <row r="95" spans="1:2" ht="15">
      <c r="A95" t="s">
        <v>606</v>
      </c>
      <c r="B95" s="28" t="s">
        <v>1438</v>
      </c>
    </row>
    <row r="96" spans="1:2" ht="15">
      <c r="A96" t="s">
        <v>1439</v>
      </c>
      <c r="B96" s="28" t="s">
        <v>1440</v>
      </c>
    </row>
    <row r="97" spans="1:2" ht="15">
      <c r="A97" t="s">
        <v>1441</v>
      </c>
      <c r="B97" s="28" t="s">
        <v>1442</v>
      </c>
    </row>
    <row r="98" spans="1:2" ht="15">
      <c r="A98" t="s">
        <v>1443</v>
      </c>
      <c r="B98" s="28" t="s">
        <v>1444</v>
      </c>
    </row>
    <row r="99" spans="1:2" ht="15">
      <c r="A99" t="s">
        <v>1445</v>
      </c>
      <c r="B99" s="28" t="s">
        <v>1446</v>
      </c>
    </row>
    <row r="100" spans="1:2" ht="15">
      <c r="A100" t="s">
        <v>1447</v>
      </c>
      <c r="B100" s="28" t="s">
        <v>1448</v>
      </c>
    </row>
    <row r="101" spans="1:2" ht="15">
      <c r="A101" t="s">
        <v>1449</v>
      </c>
      <c r="B101" s="28" t="s">
        <v>1450</v>
      </c>
    </row>
    <row r="102" spans="1:2" ht="15">
      <c r="A102" t="s">
        <v>1451</v>
      </c>
      <c r="B102" s="28" t="s">
        <v>1452</v>
      </c>
    </row>
    <row r="103" spans="1:2" ht="15">
      <c r="A103" t="s">
        <v>1453</v>
      </c>
      <c r="B103" s="28" t="s">
        <v>1454</v>
      </c>
    </row>
    <row r="104" spans="1:2" ht="15">
      <c r="A104" t="s">
        <v>1455</v>
      </c>
      <c r="B104" s="28" t="s">
        <v>1456</v>
      </c>
    </row>
    <row r="105" spans="1:2" ht="15">
      <c r="A105" t="s">
        <v>1457</v>
      </c>
      <c r="B105" s="28" t="s">
        <v>1458</v>
      </c>
    </row>
    <row r="106" spans="1:2" ht="15">
      <c r="A106" t="s">
        <v>1459</v>
      </c>
      <c r="B106" s="28" t="s">
        <v>1460</v>
      </c>
    </row>
    <row r="107" spans="1:2" ht="15">
      <c r="A107" t="s">
        <v>1461</v>
      </c>
      <c r="B107" s="28" t="s">
        <v>1462</v>
      </c>
    </row>
    <row r="108" spans="1:2" ht="15">
      <c r="A108" t="s">
        <v>1463</v>
      </c>
      <c r="B108" s="28" t="s">
        <v>1464</v>
      </c>
    </row>
    <row r="109" spans="1:2" ht="15">
      <c r="A109" t="s">
        <v>1465</v>
      </c>
      <c r="B109" s="28" t="s">
        <v>1466</v>
      </c>
    </row>
    <row r="110" spans="1:2" ht="15">
      <c r="A110" t="s">
        <v>1467</v>
      </c>
      <c r="B110" s="28" t="s">
        <v>1468</v>
      </c>
    </row>
    <row r="111" spans="1:2" ht="15">
      <c r="A111" t="s">
        <v>1469</v>
      </c>
      <c r="B111" s="28" t="s">
        <v>1470</v>
      </c>
    </row>
    <row r="112" spans="1:2" ht="15">
      <c r="A112" t="s">
        <v>1471</v>
      </c>
      <c r="B112" s="28" t="s">
        <v>1472</v>
      </c>
    </row>
    <row r="113" spans="1:2" ht="15">
      <c r="A113" t="s">
        <v>1473</v>
      </c>
      <c r="B113" s="28" t="s">
        <v>1474</v>
      </c>
    </row>
    <row r="114" spans="1:2" ht="15">
      <c r="A114" t="s">
        <v>1475</v>
      </c>
      <c r="B114" s="28" t="s">
        <v>1476</v>
      </c>
    </row>
    <row r="115" spans="1:2" ht="15">
      <c r="A115" t="s">
        <v>1477</v>
      </c>
      <c r="B115" s="28" t="s">
        <v>1478</v>
      </c>
    </row>
    <row r="116" spans="1:2" ht="15">
      <c r="A116" t="s">
        <v>1479</v>
      </c>
      <c r="B116" s="28" t="s">
        <v>1480</v>
      </c>
    </row>
    <row r="117" spans="1:2" ht="15">
      <c r="A117" t="s">
        <v>1481</v>
      </c>
      <c r="B117" s="28" t="s">
        <v>1482</v>
      </c>
    </row>
    <row r="118" spans="1:2" ht="15">
      <c r="A118" t="s">
        <v>1483</v>
      </c>
      <c r="B118" s="28" t="s">
        <v>1484</v>
      </c>
    </row>
    <row r="119" spans="1:2" ht="15">
      <c r="A119" t="s">
        <v>1485</v>
      </c>
      <c r="B119" s="28" t="s">
        <v>1486</v>
      </c>
    </row>
    <row r="120" spans="1:2" ht="15">
      <c r="A120" t="s">
        <v>1487</v>
      </c>
      <c r="B120" s="28" t="s">
        <v>1488</v>
      </c>
    </row>
    <row r="121" spans="1:2" ht="15">
      <c r="A121" t="s">
        <v>1489</v>
      </c>
      <c r="B121" s="28" t="s">
        <v>1490</v>
      </c>
    </row>
    <row r="122" spans="1:2" ht="15">
      <c r="A122" t="s">
        <v>1491</v>
      </c>
      <c r="B122" s="28" t="s">
        <v>1492</v>
      </c>
    </row>
    <row r="123" spans="1:2" ht="15">
      <c r="A123" t="s">
        <v>1493</v>
      </c>
      <c r="B123" s="28" t="s">
        <v>1494</v>
      </c>
    </row>
    <row r="124" spans="1:2" ht="15">
      <c r="A124" t="s">
        <v>1495</v>
      </c>
      <c r="B124" s="28" t="s">
        <v>1496</v>
      </c>
    </row>
    <row r="125" spans="1:2" ht="15">
      <c r="A125" t="s">
        <v>1497</v>
      </c>
      <c r="B125" s="28" t="s">
        <v>1498</v>
      </c>
    </row>
    <row r="126" spans="1:2" ht="15">
      <c r="A126" t="s">
        <v>1499</v>
      </c>
      <c r="B126" s="28" t="s">
        <v>1500</v>
      </c>
    </row>
    <row r="127" spans="1:2" ht="15">
      <c r="A127" t="s">
        <v>1501</v>
      </c>
      <c r="B127" s="28" t="s">
        <v>1502</v>
      </c>
    </row>
    <row r="128" spans="1:2" ht="15">
      <c r="A128" t="s">
        <v>1503</v>
      </c>
      <c r="B128" s="28" t="s">
        <v>1504</v>
      </c>
    </row>
    <row r="129" spans="1:2" ht="15">
      <c r="A129" t="s">
        <v>1505</v>
      </c>
      <c r="B129" s="28" t="s">
        <v>1506</v>
      </c>
    </row>
    <row r="130" spans="1:2" ht="15">
      <c r="A130" t="s">
        <v>1507</v>
      </c>
      <c r="B130" s="28" t="s">
        <v>1508</v>
      </c>
    </row>
    <row r="131" spans="1:2" ht="15">
      <c r="A131" t="s">
        <v>1509</v>
      </c>
      <c r="B131" s="28" t="s">
        <v>1510</v>
      </c>
    </row>
    <row r="132" spans="1:2" ht="15">
      <c r="A132" t="s">
        <v>1511</v>
      </c>
      <c r="B132" s="28" t="s">
        <v>1512</v>
      </c>
    </row>
    <row r="133" spans="1:2" ht="15">
      <c r="A133" t="s">
        <v>1513</v>
      </c>
      <c r="B133" s="28" t="s">
        <v>1514</v>
      </c>
    </row>
    <row r="134" spans="1:2" ht="15">
      <c r="A134" t="s">
        <v>1515</v>
      </c>
      <c r="B134" s="28" t="s">
        <v>1516</v>
      </c>
    </row>
    <row r="135" spans="1:2" ht="15">
      <c r="A135" t="s">
        <v>1517</v>
      </c>
      <c r="B135" s="28" t="s">
        <v>1518</v>
      </c>
    </row>
    <row r="136" spans="1:2" ht="15">
      <c r="A136" t="s">
        <v>1519</v>
      </c>
      <c r="B136" s="28" t="s">
        <v>1520</v>
      </c>
    </row>
    <row r="137" spans="1:2" ht="15">
      <c r="A137" t="s">
        <v>1521</v>
      </c>
      <c r="B137" s="28" t="s">
        <v>1522</v>
      </c>
    </row>
    <row r="138" spans="1:2" ht="15">
      <c r="A138" t="s">
        <v>1523</v>
      </c>
      <c r="B138" s="28" t="s">
        <v>1524</v>
      </c>
    </row>
    <row r="139" spans="1:2" ht="15">
      <c r="A139" t="s">
        <v>1525</v>
      </c>
      <c r="B139" s="28" t="s">
        <v>1526</v>
      </c>
    </row>
    <row r="140" spans="1:2" ht="15">
      <c r="A140" t="s">
        <v>1527</v>
      </c>
      <c r="B140" s="28" t="s">
        <v>1528</v>
      </c>
    </row>
    <row r="141" spans="1:2" ht="15">
      <c r="A141" t="s">
        <v>1529</v>
      </c>
      <c r="B141" s="28" t="s">
        <v>1530</v>
      </c>
    </row>
    <row r="142" spans="1:2" ht="15">
      <c r="A142" t="s">
        <v>1531</v>
      </c>
      <c r="B142" s="28" t="s">
        <v>1532</v>
      </c>
    </row>
    <row r="143" spans="1:2" ht="15">
      <c r="A143" t="s">
        <v>1533</v>
      </c>
      <c r="B143" s="28" t="s">
        <v>1534</v>
      </c>
    </row>
    <row r="144" spans="1:2" ht="15">
      <c r="A144" t="s">
        <v>1535</v>
      </c>
      <c r="B144" s="28" t="s">
        <v>1536</v>
      </c>
    </row>
    <row r="145" spans="1:2" ht="15">
      <c r="A145" t="s">
        <v>1537</v>
      </c>
      <c r="B145" s="28" t="s">
        <v>1538</v>
      </c>
    </row>
    <row r="146" spans="1:2" ht="15">
      <c r="A146" t="s">
        <v>1539</v>
      </c>
      <c r="B146" s="28" t="s">
        <v>1540</v>
      </c>
    </row>
    <row r="147" spans="1:2" ht="15">
      <c r="A147" t="s">
        <v>1541</v>
      </c>
      <c r="B147" s="28" t="s">
        <v>1542</v>
      </c>
    </row>
    <row r="148" spans="1:2" ht="15">
      <c r="A148" t="s">
        <v>1543</v>
      </c>
      <c r="B148" s="28" t="s">
        <v>1544</v>
      </c>
    </row>
    <row r="149" spans="1:2" ht="15">
      <c r="A149" t="s">
        <v>1545</v>
      </c>
      <c r="B149" s="28" t="s">
        <v>1546</v>
      </c>
    </row>
    <row r="150" spans="1:2" ht="15">
      <c r="A150" t="s">
        <v>1547</v>
      </c>
      <c r="B150" s="28" t="s">
        <v>1548</v>
      </c>
    </row>
    <row r="151" spans="1:2" ht="15">
      <c r="A151" t="s">
        <v>1549</v>
      </c>
      <c r="B151" s="28" t="s">
        <v>1550</v>
      </c>
    </row>
    <row r="152" spans="1:2" ht="15">
      <c r="A152" t="s">
        <v>1551</v>
      </c>
      <c r="B152" s="28" t="s">
        <v>1552</v>
      </c>
    </row>
    <row r="153" spans="1:2" ht="15">
      <c r="A153" t="s">
        <v>1553</v>
      </c>
      <c r="B153" s="28" t="s">
        <v>1554</v>
      </c>
    </row>
    <row r="154" spans="1:2" ht="15">
      <c r="A154" t="s">
        <v>1555</v>
      </c>
      <c r="B154" s="28" t="s">
        <v>1556</v>
      </c>
    </row>
    <row r="155" spans="1:2" ht="15">
      <c r="A155" t="s">
        <v>1557</v>
      </c>
      <c r="B155" s="28" t="s">
        <v>1558</v>
      </c>
    </row>
    <row r="156" spans="1:2" ht="15">
      <c r="A156" t="s">
        <v>1559</v>
      </c>
      <c r="B156" s="28" t="s">
        <v>1560</v>
      </c>
    </row>
    <row r="157" spans="1:2" ht="15">
      <c r="A157" t="s">
        <v>1561</v>
      </c>
      <c r="B157" s="28" t="s">
        <v>1562</v>
      </c>
    </row>
    <row r="158" spans="1:2" ht="15">
      <c r="A158" t="s">
        <v>1563</v>
      </c>
      <c r="B158" s="28" t="s">
        <v>1564</v>
      </c>
    </row>
    <row r="159" spans="1:2" ht="15">
      <c r="A159" t="s">
        <v>1565</v>
      </c>
      <c r="B159" t="s">
        <v>1566</v>
      </c>
    </row>
    <row r="160" spans="1:2" ht="15">
      <c r="A160" t="s">
        <v>1567</v>
      </c>
      <c r="B160" s="28" t="s">
        <v>1568</v>
      </c>
    </row>
    <row r="161" spans="1:2" ht="15">
      <c r="A161" t="s">
        <v>1569</v>
      </c>
      <c r="B161" s="28" t="s">
        <v>1570</v>
      </c>
    </row>
    <row r="162" spans="1:2" ht="15">
      <c r="A162" t="s">
        <v>1571</v>
      </c>
      <c r="B162" s="28" t="s">
        <v>1572</v>
      </c>
    </row>
    <row r="163" spans="1:2" ht="15">
      <c r="A163" t="s">
        <v>1573</v>
      </c>
      <c r="B163" s="28" t="s">
        <v>1574</v>
      </c>
    </row>
    <row r="164" spans="1:2" ht="15">
      <c r="A164" t="s">
        <v>1575</v>
      </c>
      <c r="B164" s="28" t="s">
        <v>1576</v>
      </c>
    </row>
    <row r="165" spans="1:2" ht="15">
      <c r="A165" t="s">
        <v>1577</v>
      </c>
      <c r="B165" s="28" t="s">
        <v>1578</v>
      </c>
    </row>
    <row r="166" spans="1:2" ht="15">
      <c r="A166" t="s">
        <v>1579</v>
      </c>
      <c r="B166" s="28" t="s">
        <v>1580</v>
      </c>
    </row>
    <row r="167" spans="1:2" ht="15">
      <c r="A167" t="s">
        <v>1581</v>
      </c>
      <c r="B167" s="28" t="s">
        <v>1582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M64"/>
  <sheetViews>
    <sheetView zoomScaleNormal="100" workbookViewId="0">
      <selection activeCell="G5" sqref="G5"/>
    </sheetView>
  </sheetViews>
  <sheetFormatPr defaultRowHeight="15"/>
  <cols>
    <col min="1" max="1" width="45.42578125" customWidth="1"/>
    <col min="2" max="2" width="10.85546875" bestFit="1" customWidth="1"/>
    <col min="3" max="3" width="24.140625" style="8" bestFit="1" customWidth="1"/>
    <col min="4" max="4" width="21.7109375" style="19" bestFit="1" customWidth="1"/>
    <col min="5" max="7" width="19.28515625" customWidth="1"/>
    <col min="8" max="8" width="17.7109375" bestFit="1" customWidth="1"/>
    <col min="9" max="9" width="21.42578125" style="17" customWidth="1"/>
    <col min="10" max="10" width="18.7109375" style="18" customWidth="1"/>
    <col min="11" max="11" width="20.85546875" customWidth="1"/>
    <col min="12" max="12" width="19.85546875" customWidth="1"/>
    <col min="13" max="13" width="27.85546875" customWidth="1"/>
  </cols>
  <sheetData>
    <row r="4" spans="1:13">
      <c r="A4" s="10"/>
      <c r="B4" s="10" t="s">
        <v>1199</v>
      </c>
      <c r="C4" s="17" t="s">
        <v>1194</v>
      </c>
      <c r="D4" s="18" t="s">
        <v>1193</v>
      </c>
      <c r="E4" s="10" t="s">
        <v>1197</v>
      </c>
      <c r="G4" s="10" t="s">
        <v>213</v>
      </c>
      <c r="H4" s="10" t="s">
        <v>1196</v>
      </c>
      <c r="I4" s="17" t="s">
        <v>1195</v>
      </c>
      <c r="J4" s="18" t="s">
        <v>63</v>
      </c>
      <c r="K4" s="10" t="s">
        <v>210</v>
      </c>
      <c r="L4" s="10" t="s">
        <v>211</v>
      </c>
      <c r="M4" s="10" t="s">
        <v>212</v>
      </c>
    </row>
    <row r="5" spans="1:13">
      <c r="A5" t="str">
        <f t="shared" ref="A5:A64" si="0">CONCATENATE(B5,":",F5,":",E5)</f>
        <v>001:กรุงเทพมหานคร:เกตเวย์เอกมัย</v>
      </c>
      <c r="B5" s="40" t="s">
        <v>1624</v>
      </c>
      <c r="C5" s="8" t="s">
        <v>37</v>
      </c>
      <c r="D5" s="19" t="str">
        <f>LOOKUP(C5,[3]BankCode!B:B,[3]BankCode!A:A)</f>
        <v>067</v>
      </c>
      <c r="E5" s="20" t="s">
        <v>66</v>
      </c>
      <c r="F5" s="21" t="s">
        <v>67</v>
      </c>
      <c r="G5" s="21" t="s">
        <v>1191</v>
      </c>
      <c r="H5" t="str">
        <f>LOOKUP(G5,[3]Region!A:A,[3]Region!D:D)</f>
        <v>010</v>
      </c>
      <c r="I5" s="17" t="s">
        <v>862</v>
      </c>
      <c r="J5" s="18">
        <f>LOOKUP(I5,[3]Country!A:A,[3]Country!D:D)</f>
        <v>764</v>
      </c>
      <c r="K5" s="22" t="s">
        <v>68</v>
      </c>
      <c r="L5" s="22" t="s">
        <v>68</v>
      </c>
      <c r="M5" s="22" t="s">
        <v>68</v>
      </c>
    </row>
    <row r="6" spans="1:13">
      <c r="A6" t="str">
        <f t="shared" si="0"/>
        <v>002:กรุงเทพมหานคร:ซีคอน บางแค</v>
      </c>
      <c r="B6" s="40" t="s">
        <v>2</v>
      </c>
      <c r="C6" s="8" t="s">
        <v>37</v>
      </c>
      <c r="D6" s="19" t="str">
        <f>LOOKUP(C6,[3]BankCode!B:B,[3]BankCode!A:A)</f>
        <v>067</v>
      </c>
      <c r="E6" s="23" t="s">
        <v>69</v>
      </c>
      <c r="F6" s="24" t="s">
        <v>67</v>
      </c>
      <c r="G6" s="21" t="s">
        <v>1191</v>
      </c>
      <c r="H6" t="str">
        <f>LOOKUP(G6,[3]Region!A:A,[3]Region!D:D)</f>
        <v>010</v>
      </c>
      <c r="I6" s="17" t="s">
        <v>862</v>
      </c>
      <c r="J6" s="18">
        <f>LOOKUP(I6,[3]Country!A:A,[3]Country!D:D)</f>
        <v>764</v>
      </c>
      <c r="K6" s="25" t="s">
        <v>70</v>
      </c>
      <c r="L6" s="25" t="s">
        <v>70</v>
      </c>
      <c r="M6" s="25" t="s">
        <v>70</v>
      </c>
    </row>
    <row r="7" spans="1:13">
      <c r="A7" t="str">
        <f t="shared" si="0"/>
        <v>003:กรุงเทพมหานคร:ซีคอนสแควร์</v>
      </c>
      <c r="B7" s="40" t="s">
        <v>2918</v>
      </c>
      <c r="C7" s="8" t="s">
        <v>37</v>
      </c>
      <c r="D7" s="19" t="str">
        <f>LOOKUP(C7,[3]BankCode!B:B,[3]BankCode!A:A)</f>
        <v>067</v>
      </c>
      <c r="E7" s="20" t="s">
        <v>71</v>
      </c>
      <c r="F7" s="21" t="s">
        <v>67</v>
      </c>
      <c r="G7" s="21" t="s">
        <v>1191</v>
      </c>
      <c r="H7" t="str">
        <f>LOOKUP(G7,[3]Region!A:A,[3]Region!D:D)</f>
        <v>010</v>
      </c>
      <c r="I7" s="17" t="s">
        <v>862</v>
      </c>
      <c r="J7" s="18">
        <f>LOOKUP(I7,[3]Country!A:A,[3]Country!D:D)</f>
        <v>764</v>
      </c>
      <c r="K7" s="22" t="s">
        <v>68</v>
      </c>
      <c r="L7" s="22" t="s">
        <v>68</v>
      </c>
      <c r="M7" s="22" t="s">
        <v>68</v>
      </c>
    </row>
    <row r="8" spans="1:13">
      <c r="A8" t="str">
        <f t="shared" si="0"/>
        <v>004:กรุงเทพมหานคร:เซ็นทรัลบางนา</v>
      </c>
      <c r="B8" s="40" t="s">
        <v>4</v>
      </c>
      <c r="C8" s="8" t="s">
        <v>37</v>
      </c>
      <c r="D8" s="19" t="str">
        <f>LOOKUP(C8,[3]BankCode!B:B,[3]BankCode!A:A)</f>
        <v>067</v>
      </c>
      <c r="E8" s="23" t="s">
        <v>72</v>
      </c>
      <c r="F8" s="24" t="s">
        <v>67</v>
      </c>
      <c r="G8" s="21" t="s">
        <v>1191</v>
      </c>
      <c r="H8" t="str">
        <f>LOOKUP(G8,[3]Region!A:A,[3]Region!D:D)</f>
        <v>010</v>
      </c>
      <c r="I8" s="17" t="s">
        <v>862</v>
      </c>
      <c r="J8" s="18">
        <f>LOOKUP(I8,[3]Country!A:A,[3]Country!D:D)</f>
        <v>764</v>
      </c>
      <c r="K8" s="25" t="s">
        <v>70</v>
      </c>
      <c r="L8" s="25" t="s">
        <v>70</v>
      </c>
      <c r="M8" s="25" t="s">
        <v>70</v>
      </c>
    </row>
    <row r="9" spans="1:13">
      <c r="A9" t="str">
        <f t="shared" si="0"/>
        <v>005:กรุงเทพมหานคร:เซ็นทรัลปิ่นเกล้า</v>
      </c>
      <c r="B9" s="40" t="s">
        <v>2919</v>
      </c>
      <c r="C9" s="8" t="s">
        <v>37</v>
      </c>
      <c r="D9" s="19" t="str">
        <f>LOOKUP(C9,[3]BankCode!B:B,[3]BankCode!A:A)</f>
        <v>067</v>
      </c>
      <c r="E9" s="20" t="s">
        <v>73</v>
      </c>
      <c r="F9" s="21" t="s">
        <v>67</v>
      </c>
      <c r="G9" s="21" t="s">
        <v>1191</v>
      </c>
      <c r="H9" t="str">
        <f>LOOKUP(G9,[3]Region!A:A,[3]Region!D:D)</f>
        <v>010</v>
      </c>
      <c r="I9" s="17" t="s">
        <v>862</v>
      </c>
      <c r="J9" s="18">
        <f>LOOKUP(I9,[3]Country!A:A,[3]Country!D:D)</f>
        <v>764</v>
      </c>
      <c r="K9" s="22" t="s">
        <v>68</v>
      </c>
      <c r="L9" s="22" t="s">
        <v>68</v>
      </c>
      <c r="M9" s="22" t="s">
        <v>68</v>
      </c>
    </row>
    <row r="10" spans="1:13">
      <c r="A10" t="str">
        <f t="shared" si="0"/>
        <v>006:กรุงเทพมหานคร:เซ็นทรัลพระราม 2</v>
      </c>
      <c r="B10" s="40" t="s">
        <v>6</v>
      </c>
      <c r="C10" s="8" t="s">
        <v>37</v>
      </c>
      <c r="D10" s="19" t="str">
        <f>LOOKUP(C10,[3]BankCode!B:B,[3]BankCode!A:A)</f>
        <v>067</v>
      </c>
      <c r="E10" s="23" t="s">
        <v>74</v>
      </c>
      <c r="F10" s="24" t="s">
        <v>67</v>
      </c>
      <c r="G10" s="21" t="s">
        <v>1191</v>
      </c>
      <c r="H10" t="str">
        <f>LOOKUP(G10,[3]Region!A:A,[3]Region!D:D)</f>
        <v>010</v>
      </c>
      <c r="I10" s="17" t="s">
        <v>862</v>
      </c>
      <c r="J10" s="18">
        <f>LOOKUP(I10,[3]Country!A:A,[3]Country!D:D)</f>
        <v>764</v>
      </c>
      <c r="K10" s="25" t="s">
        <v>75</v>
      </c>
      <c r="L10" s="25" t="s">
        <v>70</v>
      </c>
      <c r="M10" s="25" t="s">
        <v>70</v>
      </c>
    </row>
    <row r="11" spans="1:13">
      <c r="A11" t="str">
        <f t="shared" si="0"/>
        <v>007:กรุงเทพมหานคร:เซ็นทรัลพระราม 3</v>
      </c>
      <c r="B11" s="40" t="s">
        <v>2920</v>
      </c>
      <c r="C11" s="8" t="s">
        <v>37</v>
      </c>
      <c r="D11" s="19" t="str">
        <f>LOOKUP(C11,[3]BankCode!B:B,[3]BankCode!A:A)</f>
        <v>067</v>
      </c>
      <c r="E11" s="20" t="s">
        <v>76</v>
      </c>
      <c r="F11" s="21" t="s">
        <v>67</v>
      </c>
      <c r="G11" s="21" t="s">
        <v>1191</v>
      </c>
      <c r="H11" t="str">
        <f>LOOKUP(G11,[3]Region!A:A,[3]Region!D:D)</f>
        <v>010</v>
      </c>
      <c r="I11" s="17" t="s">
        <v>862</v>
      </c>
      <c r="J11" s="18">
        <f>LOOKUP(I11,[3]Country!A:A,[3]Country!D:D)</f>
        <v>764</v>
      </c>
      <c r="K11" s="22" t="s">
        <v>77</v>
      </c>
      <c r="L11" s="22" t="s">
        <v>68</v>
      </c>
      <c r="M11" s="22" t="s">
        <v>68</v>
      </c>
    </row>
    <row r="12" spans="1:13">
      <c r="A12" t="str">
        <f t="shared" si="0"/>
        <v>008:กรุงเทพมหานคร:เซ็นทรัลลาดพร้าว</v>
      </c>
      <c r="B12" s="40" t="s">
        <v>2921</v>
      </c>
      <c r="C12" s="8" t="s">
        <v>37</v>
      </c>
      <c r="D12" s="19" t="str">
        <f>LOOKUP(C12,[3]BankCode!B:B,[3]BankCode!A:A)</f>
        <v>067</v>
      </c>
      <c r="E12" s="23" t="s">
        <v>78</v>
      </c>
      <c r="F12" s="24" t="s">
        <v>67</v>
      </c>
      <c r="G12" s="21" t="s">
        <v>1191</v>
      </c>
      <c r="H12" t="str">
        <f>LOOKUP(G12,[3]Region!A:A,[3]Region!D:D)</f>
        <v>010</v>
      </c>
      <c r="I12" s="17" t="s">
        <v>862</v>
      </c>
      <c r="J12" s="18">
        <f>LOOKUP(I12,[3]Country!A:A,[3]Country!D:D)</f>
        <v>764</v>
      </c>
      <c r="K12" s="25" t="s">
        <v>70</v>
      </c>
      <c r="L12" s="25" t="s">
        <v>70</v>
      </c>
      <c r="M12" s="25" t="s">
        <v>70</v>
      </c>
    </row>
    <row r="13" spans="1:13">
      <c r="A13" t="str">
        <f t="shared" si="0"/>
        <v>009:กรุงเทพมหานคร:เซ็นทรัลเวิลด์</v>
      </c>
      <c r="B13" s="40" t="s">
        <v>2922</v>
      </c>
      <c r="C13" s="8" t="s">
        <v>37</v>
      </c>
      <c r="D13" s="19" t="str">
        <f>LOOKUP(C13,[3]BankCode!B:B,[3]BankCode!A:A)</f>
        <v>067</v>
      </c>
      <c r="E13" s="20" t="s">
        <v>79</v>
      </c>
      <c r="F13" s="21" t="s">
        <v>67</v>
      </c>
      <c r="G13" s="21" t="s">
        <v>1191</v>
      </c>
      <c r="H13" t="str">
        <f>LOOKUP(G13,[3]Region!A:A,[3]Region!D:D)</f>
        <v>010</v>
      </c>
      <c r="I13" s="17" t="s">
        <v>862</v>
      </c>
      <c r="J13" s="18">
        <f>LOOKUP(I13,[3]Country!A:A,[3]Country!D:D)</f>
        <v>764</v>
      </c>
      <c r="K13" s="22" t="s">
        <v>68</v>
      </c>
      <c r="L13" s="22" t="s">
        <v>68</v>
      </c>
      <c r="M13" s="22" t="s">
        <v>68</v>
      </c>
    </row>
    <row r="14" spans="1:13">
      <c r="A14" t="str">
        <f t="shared" si="0"/>
        <v>010:กรุงเทพมหานคร:เซ็นทรัลอีสต์วิลล์</v>
      </c>
      <c r="B14" s="40" t="s">
        <v>8</v>
      </c>
      <c r="C14" s="8" t="s">
        <v>37</v>
      </c>
      <c r="D14" s="19" t="str">
        <f>LOOKUP(C14,[3]BankCode!B:B,[3]BankCode!A:A)</f>
        <v>067</v>
      </c>
      <c r="E14" s="23" t="s">
        <v>80</v>
      </c>
      <c r="F14" s="24" t="s">
        <v>67</v>
      </c>
      <c r="G14" s="21" t="s">
        <v>1191</v>
      </c>
      <c r="H14" t="str">
        <f>LOOKUP(G14,[3]Region!A:A,[3]Region!D:D)</f>
        <v>010</v>
      </c>
      <c r="I14" s="17" t="s">
        <v>862</v>
      </c>
      <c r="J14" s="18">
        <f>LOOKUP(I14,[3]Country!A:A,[3]Country!D:D)</f>
        <v>764</v>
      </c>
      <c r="K14" s="25" t="s">
        <v>81</v>
      </c>
      <c r="L14" s="25" t="s">
        <v>81</v>
      </c>
      <c r="M14" s="25" t="s">
        <v>81</v>
      </c>
    </row>
    <row r="15" spans="1:13">
      <c r="A15" t="str">
        <f t="shared" si="0"/>
        <v>011:กรุงเทพมหานคร:ดิโอลด์สยาม</v>
      </c>
      <c r="B15" s="40" t="s">
        <v>10</v>
      </c>
      <c r="C15" s="8" t="s">
        <v>37</v>
      </c>
      <c r="D15" s="19" t="str">
        <f>LOOKUP(C15,[3]BankCode!B:B,[3]BankCode!A:A)</f>
        <v>067</v>
      </c>
      <c r="E15" s="20" t="s">
        <v>82</v>
      </c>
      <c r="F15" s="21" t="s">
        <v>67</v>
      </c>
      <c r="G15" s="21" t="s">
        <v>1191</v>
      </c>
      <c r="H15" t="str">
        <f>LOOKUP(G15,[3]Region!A:A,[3]Region!D:D)</f>
        <v>010</v>
      </c>
      <c r="I15" s="17" t="s">
        <v>862</v>
      </c>
      <c r="J15" s="18">
        <f>LOOKUP(I15,[3]Country!A:A,[3]Country!D:D)</f>
        <v>764</v>
      </c>
      <c r="K15" s="22" t="s">
        <v>83</v>
      </c>
      <c r="L15" s="22" t="s">
        <v>48</v>
      </c>
      <c r="M15" s="22" t="s">
        <v>48</v>
      </c>
    </row>
    <row r="16" spans="1:13">
      <c r="A16" t="str">
        <f t="shared" si="0"/>
        <v>012:กรุงเทพมหานคร:เดอะมอลล์ ท่าพระ</v>
      </c>
      <c r="B16" s="40" t="s">
        <v>2923</v>
      </c>
      <c r="C16" s="8" t="s">
        <v>37</v>
      </c>
      <c r="D16" s="19" t="str">
        <f>LOOKUP(C16,[3]BankCode!B:B,[3]BankCode!A:A)</f>
        <v>067</v>
      </c>
      <c r="E16" s="23" t="s">
        <v>84</v>
      </c>
      <c r="F16" s="24" t="s">
        <v>67</v>
      </c>
      <c r="G16" s="21" t="s">
        <v>1191</v>
      </c>
      <c r="H16" t="str">
        <f>LOOKUP(G16,[3]Region!A:A,[3]Region!D:D)</f>
        <v>010</v>
      </c>
      <c r="I16" s="17" t="s">
        <v>862</v>
      </c>
      <c r="J16" s="18">
        <f>LOOKUP(I16,[3]Country!A:A,[3]Country!D:D)</f>
        <v>764</v>
      </c>
      <c r="K16" s="25" t="s">
        <v>75</v>
      </c>
      <c r="L16" s="25" t="s">
        <v>70</v>
      </c>
      <c r="M16" s="25" t="s">
        <v>70</v>
      </c>
    </row>
    <row r="17" spans="1:13">
      <c r="A17" t="str">
        <f t="shared" si="0"/>
        <v>013:กรุงเทพมหานคร:เดอะมอลล์ บางกะปิ</v>
      </c>
      <c r="B17" s="40" t="s">
        <v>2924</v>
      </c>
      <c r="C17" s="8" t="s">
        <v>37</v>
      </c>
      <c r="D17" s="19" t="str">
        <f>LOOKUP(C17,[3]BankCode!B:B,[3]BankCode!A:A)</f>
        <v>067</v>
      </c>
      <c r="E17" s="20" t="s">
        <v>85</v>
      </c>
      <c r="F17" s="21" t="s">
        <v>67</v>
      </c>
      <c r="G17" s="21" t="s">
        <v>1191</v>
      </c>
      <c r="H17" t="str">
        <f>LOOKUP(G17,[3]Region!A:A,[3]Region!D:D)</f>
        <v>010</v>
      </c>
      <c r="I17" s="17" t="s">
        <v>862</v>
      </c>
      <c r="J17" s="18">
        <f>LOOKUP(I17,[3]Country!A:A,[3]Country!D:D)</f>
        <v>764</v>
      </c>
      <c r="K17" s="22" t="s">
        <v>68</v>
      </c>
      <c r="L17" s="22" t="s">
        <v>68</v>
      </c>
      <c r="M17" s="22" t="s">
        <v>68</v>
      </c>
    </row>
    <row r="18" spans="1:13">
      <c r="A18" t="str">
        <f t="shared" si="0"/>
        <v>014:กรุงเทพมหานคร:เดอะมอลล์ บางแค</v>
      </c>
      <c r="B18" s="40" t="s">
        <v>12</v>
      </c>
      <c r="C18" s="8" t="s">
        <v>37</v>
      </c>
      <c r="D18" s="19" t="str">
        <f>LOOKUP(C18,[3]BankCode!B:B,[3]BankCode!A:A)</f>
        <v>067</v>
      </c>
      <c r="E18" s="23" t="s">
        <v>86</v>
      </c>
      <c r="F18" s="24" t="s">
        <v>67</v>
      </c>
      <c r="G18" s="21" t="s">
        <v>1191</v>
      </c>
      <c r="H18" t="str">
        <f>LOOKUP(G18,[3]Region!A:A,[3]Region!D:D)</f>
        <v>010</v>
      </c>
      <c r="I18" s="17" t="s">
        <v>862</v>
      </c>
      <c r="J18" s="18">
        <f>LOOKUP(I18,[3]Country!A:A,[3]Country!D:D)</f>
        <v>764</v>
      </c>
      <c r="K18" s="25" t="s">
        <v>70</v>
      </c>
      <c r="L18" s="25" t="s">
        <v>70</v>
      </c>
      <c r="M18" s="25" t="s">
        <v>70</v>
      </c>
    </row>
    <row r="19" spans="1:13">
      <c r="A19" t="str">
        <f t="shared" si="0"/>
        <v>015:กรุงเทพมหานคร:ทองหล่อ</v>
      </c>
      <c r="B19" s="40" t="s">
        <v>2925</v>
      </c>
      <c r="C19" s="8" t="s">
        <v>37</v>
      </c>
      <c r="D19" s="19" t="str">
        <f>LOOKUP(C19,[3]BankCode!B:B,[3]BankCode!A:A)</f>
        <v>067</v>
      </c>
      <c r="E19" s="20" t="s">
        <v>87</v>
      </c>
      <c r="F19" s="21" t="s">
        <v>67</v>
      </c>
      <c r="G19" s="21" t="s">
        <v>1191</v>
      </c>
      <c r="H19" t="str">
        <f>LOOKUP(G19,[3]Region!A:A,[3]Region!D:D)</f>
        <v>010</v>
      </c>
      <c r="I19" s="17" t="s">
        <v>862</v>
      </c>
      <c r="J19" s="18">
        <f>LOOKUP(I19,[3]Country!A:A,[3]Country!D:D)</f>
        <v>764</v>
      </c>
      <c r="K19" s="22" t="s">
        <v>88</v>
      </c>
      <c r="L19" s="22" t="s">
        <v>48</v>
      </c>
      <c r="M19" s="22" t="s">
        <v>48</v>
      </c>
    </row>
    <row r="20" spans="1:13">
      <c r="A20" t="str">
        <f t="shared" si="0"/>
        <v>016:กรุงเทพมหานคร:เทสโก้โลตัส พระราม 3</v>
      </c>
      <c r="B20" s="40" t="s">
        <v>2926</v>
      </c>
      <c r="C20" s="8" t="s">
        <v>37</v>
      </c>
      <c r="D20" s="19" t="str">
        <f>LOOKUP(C20,[3]BankCode!B:B,[3]BankCode!A:A)</f>
        <v>067</v>
      </c>
      <c r="E20" s="20" t="s">
        <v>109</v>
      </c>
      <c r="F20" s="21" t="s">
        <v>67</v>
      </c>
      <c r="G20" s="21" t="s">
        <v>1191</v>
      </c>
      <c r="H20" t="str">
        <f>LOOKUP(G20,[3]Region!A:A,[3]Region!D:D)</f>
        <v>010</v>
      </c>
      <c r="I20" s="17" t="s">
        <v>862</v>
      </c>
      <c r="J20" s="18">
        <f>LOOKUP(I20,[3]Country!A:A,[3]Country!D:D)</f>
        <v>764</v>
      </c>
      <c r="K20" s="22" t="s">
        <v>110</v>
      </c>
      <c r="L20" s="22" t="s">
        <v>110</v>
      </c>
      <c r="M20" s="22" t="s">
        <v>110</v>
      </c>
    </row>
    <row r="21" spans="1:13">
      <c r="A21" t="str">
        <f t="shared" si="0"/>
        <v>017:กรุงเทพมหานคร:บางลำพู</v>
      </c>
      <c r="B21" s="40" t="s">
        <v>14</v>
      </c>
      <c r="C21" s="8" t="s">
        <v>37</v>
      </c>
      <c r="D21" s="19" t="str">
        <f>LOOKUP(C21,[3]BankCode!B:B,[3]BankCode!A:A)</f>
        <v>067</v>
      </c>
      <c r="E21" s="23" t="s">
        <v>111</v>
      </c>
      <c r="F21" s="24" t="s">
        <v>67</v>
      </c>
      <c r="G21" s="21" t="s">
        <v>1191</v>
      </c>
      <c r="H21" t="str">
        <f>LOOKUP(G21,[3]Region!A:A,[3]Region!D:D)</f>
        <v>010</v>
      </c>
      <c r="I21" s="17" t="s">
        <v>862</v>
      </c>
      <c r="J21" s="18">
        <f>LOOKUP(I21,[3]Country!A:A,[3]Country!D:D)</f>
        <v>764</v>
      </c>
      <c r="K21" s="25" t="s">
        <v>112</v>
      </c>
      <c r="L21" s="25" t="s">
        <v>113</v>
      </c>
      <c r="M21" s="25" t="s">
        <v>113</v>
      </c>
    </row>
    <row r="22" spans="1:13">
      <c r="A22" t="str">
        <f t="shared" si="0"/>
        <v>018:กรุงเทพมหานคร:พรอมานาด</v>
      </c>
      <c r="B22" s="40" t="s">
        <v>2927</v>
      </c>
      <c r="C22" s="8" t="s">
        <v>37</v>
      </c>
      <c r="D22" s="19" t="str">
        <f>LOOKUP(C22,[3]BankCode!B:B,[3]BankCode!A:A)</f>
        <v>067</v>
      </c>
      <c r="E22" s="20" t="s">
        <v>114</v>
      </c>
      <c r="F22" s="21" t="s">
        <v>67</v>
      </c>
      <c r="G22" s="21" t="s">
        <v>1191</v>
      </c>
      <c r="H22" t="str">
        <f>LOOKUP(G22,[3]Region!A:A,[3]Region!D:D)</f>
        <v>010</v>
      </c>
      <c r="I22" s="17" t="s">
        <v>862</v>
      </c>
      <c r="J22" s="18">
        <f>LOOKUP(I22,[3]Country!A:A,[3]Country!D:D)</f>
        <v>764</v>
      </c>
      <c r="K22" s="22" t="s">
        <v>68</v>
      </c>
      <c r="L22" s="22" t="s">
        <v>68</v>
      </c>
      <c r="M22" s="22" t="s">
        <v>68</v>
      </c>
    </row>
    <row r="23" spans="1:13">
      <c r="A23" t="str">
        <f t="shared" si="0"/>
        <v>019:กรุงเทพมหานคร:เพชรบุรีตัดใหม่</v>
      </c>
      <c r="B23" s="40" t="s">
        <v>2928</v>
      </c>
      <c r="C23" s="8" t="s">
        <v>37</v>
      </c>
      <c r="D23" s="19" t="str">
        <f>LOOKUP(C23,[3]BankCode!B:B,[3]BankCode!A:A)</f>
        <v>067</v>
      </c>
      <c r="E23" s="23" t="s">
        <v>115</v>
      </c>
      <c r="F23" s="24" t="s">
        <v>67</v>
      </c>
      <c r="G23" s="21" t="s">
        <v>1191</v>
      </c>
      <c r="H23" t="str">
        <f>LOOKUP(G23,[3]Region!A:A,[3]Region!D:D)</f>
        <v>010</v>
      </c>
      <c r="I23" s="17" t="s">
        <v>862</v>
      </c>
      <c r="J23" s="18">
        <f>LOOKUP(I23,[3]Country!A:A,[3]Country!D:D)</f>
        <v>764</v>
      </c>
      <c r="K23" s="25" t="s">
        <v>112</v>
      </c>
      <c r="L23" s="25" t="s">
        <v>113</v>
      </c>
      <c r="M23" s="25" t="s">
        <v>113</v>
      </c>
    </row>
    <row r="24" spans="1:13">
      <c r="A24" t="str">
        <f t="shared" si="0"/>
        <v>020:กรุงเทพมหานคร:เยาวราช</v>
      </c>
      <c r="B24" s="40" t="s">
        <v>16</v>
      </c>
      <c r="C24" s="8" t="s">
        <v>37</v>
      </c>
      <c r="D24" s="19" t="str">
        <f>LOOKUP(C24,[3]BankCode!B:B,[3]BankCode!A:A)</f>
        <v>067</v>
      </c>
      <c r="E24" s="20" t="s">
        <v>116</v>
      </c>
      <c r="F24" s="21" t="s">
        <v>67</v>
      </c>
      <c r="G24" s="21" t="s">
        <v>1191</v>
      </c>
      <c r="H24" t="str">
        <f>LOOKUP(G24,[3]Region!A:A,[3]Region!D:D)</f>
        <v>010</v>
      </c>
      <c r="I24" s="17" t="s">
        <v>862</v>
      </c>
      <c r="J24" s="18">
        <f>LOOKUP(I24,[3]Country!A:A,[3]Country!D:D)</f>
        <v>764</v>
      </c>
      <c r="K24" s="22" t="s">
        <v>117</v>
      </c>
      <c r="L24" s="22" t="s">
        <v>48</v>
      </c>
      <c r="M24" s="22" t="s">
        <v>48</v>
      </c>
    </row>
    <row r="25" spans="1:13">
      <c r="A25" t="str">
        <f t="shared" si="0"/>
        <v>021:กรุงเทพมหานคร:ราชวงศ์</v>
      </c>
      <c r="B25" s="40" t="s">
        <v>2929</v>
      </c>
      <c r="C25" s="8" t="s">
        <v>37</v>
      </c>
      <c r="D25" s="19" t="str">
        <f>LOOKUP(C25,[3]BankCode!B:B,[3]BankCode!A:A)</f>
        <v>067</v>
      </c>
      <c r="E25" s="23" t="s">
        <v>118</v>
      </c>
      <c r="F25" s="24" t="s">
        <v>67</v>
      </c>
      <c r="G25" s="21" t="s">
        <v>1191</v>
      </c>
      <c r="H25" t="str">
        <f>LOOKUP(G25,[3]Region!A:A,[3]Region!D:D)</f>
        <v>010</v>
      </c>
      <c r="I25" s="17" t="s">
        <v>862</v>
      </c>
      <c r="J25" s="18">
        <f>LOOKUP(I25,[3]Country!A:A,[3]Country!D:D)</f>
        <v>764</v>
      </c>
      <c r="K25" s="25" t="s">
        <v>112</v>
      </c>
      <c r="L25" s="25" t="s">
        <v>113</v>
      </c>
      <c r="M25" s="25" t="s">
        <v>113</v>
      </c>
    </row>
    <row r="26" spans="1:13">
      <c r="A26" t="str">
        <f t="shared" si="0"/>
        <v>022:กรุงเทพมหานคร:วรจักร</v>
      </c>
      <c r="B26" s="40" t="s">
        <v>18</v>
      </c>
      <c r="C26" s="8" t="s">
        <v>37</v>
      </c>
      <c r="D26" s="19" t="str">
        <f>LOOKUP(C26,[3]BankCode!B:B,[3]BankCode!A:A)</f>
        <v>067</v>
      </c>
      <c r="E26" s="20" t="s">
        <v>119</v>
      </c>
      <c r="F26" s="21" t="s">
        <v>67</v>
      </c>
      <c r="G26" s="21" t="s">
        <v>1191</v>
      </c>
      <c r="H26" t="str">
        <f>LOOKUP(G26,[3]Region!A:A,[3]Region!D:D)</f>
        <v>010</v>
      </c>
      <c r="I26" s="17" t="s">
        <v>862</v>
      </c>
      <c r="J26" s="18">
        <f>LOOKUP(I26,[3]Country!A:A,[3]Country!D:D)</f>
        <v>764</v>
      </c>
      <c r="K26" s="22" t="s">
        <v>83</v>
      </c>
      <c r="L26" s="22" t="s">
        <v>48</v>
      </c>
      <c r="M26" s="22" t="s">
        <v>48</v>
      </c>
    </row>
    <row r="27" spans="1:13">
      <c r="A27" t="str">
        <f t="shared" si="0"/>
        <v>023:กรุงเทพมหานคร:สยามพารากอน</v>
      </c>
      <c r="B27" s="40" t="s">
        <v>2930</v>
      </c>
      <c r="C27" s="8" t="s">
        <v>37</v>
      </c>
      <c r="D27" s="19" t="str">
        <f>LOOKUP(C27,[3]BankCode!B:B,[3]BankCode!A:A)</f>
        <v>067</v>
      </c>
      <c r="E27" s="23" t="s">
        <v>120</v>
      </c>
      <c r="F27" s="24" t="s">
        <v>67</v>
      </c>
      <c r="G27" s="21" t="s">
        <v>1191</v>
      </c>
      <c r="H27" t="str">
        <f>LOOKUP(G27,[3]Region!A:A,[3]Region!D:D)</f>
        <v>010</v>
      </c>
      <c r="I27" s="17" t="s">
        <v>862</v>
      </c>
      <c r="J27" s="18">
        <f>LOOKUP(I27,[3]Country!A:A,[3]Country!D:D)</f>
        <v>764</v>
      </c>
      <c r="K27" s="25" t="s">
        <v>121</v>
      </c>
      <c r="L27" s="25" t="s">
        <v>121</v>
      </c>
      <c r="M27" s="25" t="s">
        <v>121</v>
      </c>
    </row>
    <row r="28" spans="1:13">
      <c r="A28" t="str">
        <f t="shared" si="0"/>
        <v>024:กรุงเทพมหานคร:สำนักงานใหญ่</v>
      </c>
      <c r="B28" s="40" t="s">
        <v>20</v>
      </c>
      <c r="C28" s="8" t="s">
        <v>37</v>
      </c>
      <c r="D28" s="19" t="str">
        <f>LOOKUP(C28,[3]BankCode!B:B,[3]BankCode!A:A)</f>
        <v>067</v>
      </c>
      <c r="E28" s="20" t="s">
        <v>122</v>
      </c>
      <c r="F28" s="21" t="s">
        <v>67</v>
      </c>
      <c r="G28" s="21" t="s">
        <v>1191</v>
      </c>
      <c r="H28" t="str">
        <f>LOOKUP(G28,[3]Region!A:A,[3]Region!D:D)</f>
        <v>010</v>
      </c>
      <c r="I28" s="17" t="s">
        <v>862</v>
      </c>
      <c r="J28" s="18">
        <f>LOOKUP(I28,[3]Country!A:A,[3]Country!D:D)</f>
        <v>764</v>
      </c>
      <c r="K28" s="22" t="s">
        <v>83</v>
      </c>
      <c r="L28" s="22" t="s">
        <v>48</v>
      </c>
      <c r="M28" s="22" t="s">
        <v>48</v>
      </c>
    </row>
    <row r="29" spans="1:13">
      <c r="A29" t="str">
        <f t="shared" si="0"/>
        <v>025:กรุงเทพมหานคร:อเวนิว รัชโยธิน</v>
      </c>
      <c r="B29" s="40" t="s">
        <v>22</v>
      </c>
      <c r="C29" s="8" t="s">
        <v>37</v>
      </c>
      <c r="D29" s="19" t="str">
        <f>LOOKUP(C29,[3]BankCode!B:B,[3]BankCode!A:A)</f>
        <v>067</v>
      </c>
      <c r="E29" s="23" t="s">
        <v>123</v>
      </c>
      <c r="F29" s="24" t="s">
        <v>67</v>
      </c>
      <c r="G29" s="21" t="s">
        <v>1191</v>
      </c>
      <c r="H29" t="str">
        <f>LOOKUP(G29,[3]Region!A:A,[3]Region!D:D)</f>
        <v>010</v>
      </c>
      <c r="I29" s="17" t="s">
        <v>862</v>
      </c>
      <c r="J29" s="18">
        <f>LOOKUP(I29,[3]Country!A:A,[3]Country!D:D)</f>
        <v>764</v>
      </c>
      <c r="K29" s="25" t="s">
        <v>124</v>
      </c>
      <c r="L29" s="25" t="s">
        <v>124</v>
      </c>
      <c r="M29" s="25" t="s">
        <v>124</v>
      </c>
    </row>
    <row r="30" spans="1:13">
      <c r="A30" t="str">
        <f t="shared" si="0"/>
        <v>026:กรุงเทพมหานคร:อาคารภคินท์</v>
      </c>
      <c r="B30" s="40" t="s">
        <v>2931</v>
      </c>
      <c r="C30" s="8" t="s">
        <v>37</v>
      </c>
      <c r="D30" s="19" t="str">
        <f>LOOKUP(C30,[3]BankCode!B:B,[3]BankCode!A:A)</f>
        <v>067</v>
      </c>
      <c r="E30" s="20" t="s">
        <v>125</v>
      </c>
      <c r="F30" s="21" t="s">
        <v>67</v>
      </c>
      <c r="G30" s="21" t="s">
        <v>1191</v>
      </c>
      <c r="H30" t="str">
        <f>LOOKUP(G30,[3]Region!A:A,[3]Region!D:D)</f>
        <v>010</v>
      </c>
      <c r="I30" s="17" t="s">
        <v>862</v>
      </c>
      <c r="J30" s="18">
        <f>LOOKUP(I30,[3]Country!A:A,[3]Country!D:D)</f>
        <v>764</v>
      </c>
      <c r="K30" s="22" t="s">
        <v>83</v>
      </c>
      <c r="L30" s="22" t="s">
        <v>48</v>
      </c>
      <c r="M30" s="22" t="s">
        <v>48</v>
      </c>
    </row>
    <row r="31" spans="1:13">
      <c r="A31" t="str">
        <f t="shared" si="0"/>
        <v>027:นนทบุรี:เซ็นทรัลแจ้งวัฒนะ</v>
      </c>
      <c r="B31" s="40" t="s">
        <v>2932</v>
      </c>
      <c r="C31" s="8" t="s">
        <v>37</v>
      </c>
      <c r="D31" s="19" t="str">
        <f>LOOKUP(C31,[3]BankCode!B:B,[3]BankCode!A:A)</f>
        <v>067</v>
      </c>
      <c r="E31" s="23" t="s">
        <v>126</v>
      </c>
      <c r="F31" s="24" t="s">
        <v>127</v>
      </c>
      <c r="G31" s="21" t="s">
        <v>1191</v>
      </c>
      <c r="H31" t="str">
        <f>LOOKUP(G31,[3]Region!A:A,[3]Region!D:D)</f>
        <v>010</v>
      </c>
      <c r="I31" s="17" t="s">
        <v>862</v>
      </c>
      <c r="J31" s="18">
        <f>LOOKUP(I31,[3]Country!A:A,[3]Country!D:D)</f>
        <v>764</v>
      </c>
      <c r="K31" s="25" t="s">
        <v>75</v>
      </c>
      <c r="L31" s="25" t="s">
        <v>70</v>
      </c>
      <c r="M31" s="25" t="s">
        <v>70</v>
      </c>
    </row>
    <row r="32" spans="1:13">
      <c r="A32" t="str">
        <f t="shared" si="0"/>
        <v>028:นนทบุรี:เดอะมอลล์ งามวงศ์วาน</v>
      </c>
      <c r="B32" s="40" t="s">
        <v>2933</v>
      </c>
      <c r="C32" s="8" t="s">
        <v>37</v>
      </c>
      <c r="D32" s="19" t="str">
        <f>LOOKUP(C32,[3]BankCode!B:B,[3]BankCode!A:A)</f>
        <v>067</v>
      </c>
      <c r="E32" s="20" t="s">
        <v>128</v>
      </c>
      <c r="F32" s="21" t="s">
        <v>127</v>
      </c>
      <c r="G32" s="21" t="s">
        <v>1055</v>
      </c>
      <c r="H32" t="str">
        <f>LOOKUP(G32,[3]Region!A:A,[3]Region!D:D)</f>
        <v>012</v>
      </c>
      <c r="I32" s="17" t="s">
        <v>862</v>
      </c>
      <c r="J32" s="18">
        <f>LOOKUP(I32,[3]Country!A:A,[3]Country!D:D)</f>
        <v>764</v>
      </c>
      <c r="K32" s="22" t="s">
        <v>68</v>
      </c>
      <c r="L32" s="22" t="s">
        <v>68</v>
      </c>
      <c r="M32" s="22" t="s">
        <v>68</v>
      </c>
    </row>
    <row r="33" spans="1:13">
      <c r="A33" t="str">
        <f t="shared" si="0"/>
        <v>029:นนทบุรี:เทสโก้โลตัส รัตนาธิเบศร์</v>
      </c>
      <c r="B33" s="40" t="s">
        <v>2934</v>
      </c>
      <c r="C33" s="8" t="s">
        <v>37</v>
      </c>
      <c r="D33" s="19" t="str">
        <f>LOOKUP(C33,[3]BankCode!B:B,[3]BankCode!A:A)</f>
        <v>067</v>
      </c>
      <c r="E33" s="23" t="s">
        <v>129</v>
      </c>
      <c r="F33" s="24" t="s">
        <v>127</v>
      </c>
      <c r="G33" s="21" t="s">
        <v>1055</v>
      </c>
      <c r="H33" t="str">
        <f>LOOKUP(G33,[3]Region!A:A,[3]Region!D:D)</f>
        <v>012</v>
      </c>
      <c r="I33" s="17" t="s">
        <v>862</v>
      </c>
      <c r="J33" s="18">
        <f>LOOKUP(I33,[3]Country!A:A,[3]Country!D:D)</f>
        <v>764</v>
      </c>
      <c r="K33" s="25" t="s">
        <v>124</v>
      </c>
      <c r="L33" s="25" t="s">
        <v>124</v>
      </c>
      <c r="M33" s="25" t="s">
        <v>124</v>
      </c>
    </row>
    <row r="34" spans="1:13">
      <c r="A34" t="str">
        <f t="shared" si="0"/>
        <v>030:นนทบุรี:รัตนาธิเบศร์</v>
      </c>
      <c r="B34" s="40" t="s">
        <v>24</v>
      </c>
      <c r="C34" s="8" t="s">
        <v>37</v>
      </c>
      <c r="D34" s="19" t="str">
        <f>LOOKUP(C34,[3]BankCode!B:B,[3]BankCode!A:A)</f>
        <v>067</v>
      </c>
      <c r="E34" s="20" t="s">
        <v>130</v>
      </c>
      <c r="F34" s="21" t="s">
        <v>127</v>
      </c>
      <c r="G34" s="21" t="s">
        <v>1055</v>
      </c>
      <c r="H34" t="str">
        <f>LOOKUP(G34,[3]Region!A:A,[3]Region!D:D)</f>
        <v>012</v>
      </c>
      <c r="I34" s="17" t="s">
        <v>862</v>
      </c>
      <c r="J34" s="18">
        <f>LOOKUP(I34,[3]Country!A:A,[3]Country!D:D)</f>
        <v>764</v>
      </c>
      <c r="K34" s="22" t="s">
        <v>83</v>
      </c>
      <c r="L34" s="22" t="s">
        <v>48</v>
      </c>
      <c r="M34" s="22" t="s">
        <v>48</v>
      </c>
    </row>
    <row r="35" spans="1:13">
      <c r="A35" t="str">
        <f t="shared" si="0"/>
        <v>031:ปทุมธานี:ฟิวเจอร์พาร์ครังสิต</v>
      </c>
      <c r="B35" s="40" t="s">
        <v>2935</v>
      </c>
      <c r="C35" s="8" t="s">
        <v>37</v>
      </c>
      <c r="D35" s="19" t="str">
        <f>LOOKUP(C35,[3]BankCode!B:B,[3]BankCode!A:A)</f>
        <v>067</v>
      </c>
      <c r="E35" s="20" t="s">
        <v>131</v>
      </c>
      <c r="F35" s="21" t="s">
        <v>132</v>
      </c>
      <c r="G35" s="21" t="s">
        <v>1061</v>
      </c>
      <c r="H35" t="str">
        <f>LOOKUP(G35,[3]Region!A:A,[3]Region!D:D)</f>
        <v>094</v>
      </c>
      <c r="I35" s="17" t="s">
        <v>862</v>
      </c>
      <c r="J35" s="18">
        <f>LOOKUP(I35,[3]Country!A:A,[3]Country!D:D)</f>
        <v>764</v>
      </c>
      <c r="K35" s="22" t="s">
        <v>68</v>
      </c>
      <c r="L35" s="22" t="s">
        <v>68</v>
      </c>
      <c r="M35" s="22" t="s">
        <v>68</v>
      </c>
    </row>
    <row r="36" spans="1:13">
      <c r="A36" t="str">
        <f t="shared" si="0"/>
        <v>032:ปทุมธานี:รังสิต</v>
      </c>
      <c r="B36" s="40" t="s">
        <v>2936</v>
      </c>
      <c r="C36" s="8" t="s">
        <v>37</v>
      </c>
      <c r="D36" s="19" t="str">
        <f>LOOKUP(C36,[3]BankCode!B:B,[3]BankCode!A:A)</f>
        <v>067</v>
      </c>
      <c r="E36" s="23" t="s">
        <v>133</v>
      </c>
      <c r="F36" s="24" t="s">
        <v>132</v>
      </c>
      <c r="G36" s="21" t="s">
        <v>1061</v>
      </c>
      <c r="H36" t="str">
        <f>LOOKUP(G36,[3]Region!A:A,[3]Region!D:D)</f>
        <v>094</v>
      </c>
      <c r="I36" s="17" t="s">
        <v>862</v>
      </c>
      <c r="J36" s="18">
        <f>LOOKUP(I36,[3]Country!A:A,[3]Country!D:D)</f>
        <v>764</v>
      </c>
      <c r="K36" s="25" t="s">
        <v>112</v>
      </c>
      <c r="L36" s="25" t="s">
        <v>113</v>
      </c>
      <c r="M36" s="25" t="s">
        <v>113</v>
      </c>
    </row>
    <row r="37" spans="1:13">
      <c r="A37" t="str">
        <f t="shared" si="0"/>
        <v>033:สมุทรปราการ:เมกาบางนา</v>
      </c>
      <c r="B37" s="40" t="s">
        <v>26</v>
      </c>
      <c r="C37" s="8" t="s">
        <v>37</v>
      </c>
      <c r="D37" s="19" t="str">
        <f>LOOKUP(C37,[3]BankCode!B:B,[3]BankCode!A:A)</f>
        <v>067</v>
      </c>
      <c r="E37" s="20" t="s">
        <v>134</v>
      </c>
      <c r="F37" s="21" t="s">
        <v>135</v>
      </c>
      <c r="G37" s="21" t="s">
        <v>1118</v>
      </c>
      <c r="H37" t="str">
        <f>LOOKUP(G37,[3]Region!A:A,[3]Region!D:D)</f>
        <v>011</v>
      </c>
      <c r="I37" s="17" t="s">
        <v>862</v>
      </c>
      <c r="J37" s="18">
        <f>LOOKUP(I37,[3]Country!A:A,[3]Country!D:D)</f>
        <v>764</v>
      </c>
      <c r="K37" s="22" t="s">
        <v>136</v>
      </c>
      <c r="L37" s="22" t="s">
        <v>136</v>
      </c>
      <c r="M37" s="22" t="s">
        <v>136</v>
      </c>
    </row>
    <row r="38" spans="1:13">
      <c r="A38" t="str">
        <f t="shared" si="0"/>
        <v>034:สมุทรปราการ:ศรีนครินทร์</v>
      </c>
      <c r="B38" s="40" t="s">
        <v>28</v>
      </c>
      <c r="C38" s="8" t="s">
        <v>37</v>
      </c>
      <c r="D38" s="19" t="str">
        <f>LOOKUP(C38,[3]BankCode!B:B,[3]BankCode!A:A)</f>
        <v>067</v>
      </c>
      <c r="E38" s="23" t="s">
        <v>137</v>
      </c>
      <c r="F38" s="24" t="s">
        <v>135</v>
      </c>
      <c r="G38" s="21" t="s">
        <v>1118</v>
      </c>
      <c r="H38" t="str">
        <f>LOOKUP(G38,[3]Region!A:A,[3]Region!D:D)</f>
        <v>011</v>
      </c>
      <c r="I38" s="17" t="s">
        <v>862</v>
      </c>
      <c r="J38" s="18">
        <f>LOOKUP(I38,[3]Country!A:A,[3]Country!D:D)</f>
        <v>764</v>
      </c>
      <c r="K38" s="25" t="s">
        <v>112</v>
      </c>
      <c r="L38" s="25" t="s">
        <v>113</v>
      </c>
      <c r="M38" s="25" t="s">
        <v>113</v>
      </c>
    </row>
    <row r="39" spans="1:13">
      <c r="A39" t="str">
        <f t="shared" si="0"/>
        <v>035:นครปฐม:นครปฐม</v>
      </c>
      <c r="B39" s="40" t="s">
        <v>2937</v>
      </c>
      <c r="C39" s="8" t="s">
        <v>37</v>
      </c>
      <c r="D39" s="19" t="str">
        <f>LOOKUP(C39,[3]BankCode!B:B,[3]BankCode!A:A)</f>
        <v>067</v>
      </c>
      <c r="E39" s="20" t="s">
        <v>138</v>
      </c>
      <c r="F39" s="21" t="s">
        <v>138</v>
      </c>
      <c r="G39" s="21" t="s">
        <v>1028</v>
      </c>
      <c r="H39" t="str">
        <f>LOOKUP(G39,[3]Region!A:A,[3]Region!D:D)</f>
        <v>073</v>
      </c>
      <c r="I39" s="17" t="s">
        <v>862</v>
      </c>
      <c r="J39" s="18">
        <f>LOOKUP(I39,[3]Country!A:A,[3]Country!D:D)</f>
        <v>764</v>
      </c>
      <c r="K39" s="22" t="s">
        <v>83</v>
      </c>
      <c r="L39" s="22" t="s">
        <v>48</v>
      </c>
      <c r="M39" s="22" t="s">
        <v>48</v>
      </c>
    </row>
    <row r="40" spans="1:13">
      <c r="A40" t="str">
        <f t="shared" si="0"/>
        <v>036:ราชบุรี:ราชบุรี</v>
      </c>
      <c r="B40" s="40" t="s">
        <v>2938</v>
      </c>
      <c r="C40" s="8" t="s">
        <v>37</v>
      </c>
      <c r="D40" s="19" t="str">
        <f>LOOKUP(C40,[3]BankCode!B:B,[3]BankCode!A:A)</f>
        <v>067</v>
      </c>
      <c r="E40" s="23" t="s">
        <v>139</v>
      </c>
      <c r="F40" s="24" t="s">
        <v>139</v>
      </c>
      <c r="G40" s="21" t="s">
        <v>1103</v>
      </c>
      <c r="H40" t="str">
        <f>LOOKUP(G40,[3]Region!A:A,[3]Region!D:D)</f>
        <v>070</v>
      </c>
      <c r="I40" s="17" t="s">
        <v>862</v>
      </c>
      <c r="J40" s="18">
        <f>LOOKUP(I40,[3]Country!A:A,[3]Country!D:D)</f>
        <v>764</v>
      </c>
      <c r="K40" s="25" t="s">
        <v>112</v>
      </c>
      <c r="L40" s="25" t="s">
        <v>113</v>
      </c>
      <c r="M40" s="25" t="s">
        <v>113</v>
      </c>
    </row>
    <row r="41" spans="1:13">
      <c r="A41" t="str">
        <f t="shared" si="0"/>
        <v>037:สมุทรสาคร:สมุทรสาคร</v>
      </c>
      <c r="B41" s="40" t="s">
        <v>2939</v>
      </c>
      <c r="C41" s="8" t="s">
        <v>37</v>
      </c>
      <c r="D41" s="19" t="str">
        <f>LOOKUP(C41,[3]BankCode!B:B,[3]BankCode!A:A)</f>
        <v>067</v>
      </c>
      <c r="E41" s="20" t="s">
        <v>140</v>
      </c>
      <c r="F41" s="21" t="s">
        <v>140</v>
      </c>
      <c r="G41" s="21" t="s">
        <v>1124</v>
      </c>
      <c r="H41" t="str">
        <f>LOOKUP(G41,[3]Region!A:A,[3]Region!D:D)</f>
        <v>075</v>
      </c>
      <c r="I41" s="17" t="s">
        <v>862</v>
      </c>
      <c r="J41" s="18">
        <f>LOOKUP(I41,[3]Country!A:A,[3]Country!D:D)</f>
        <v>764</v>
      </c>
      <c r="K41" s="22" t="s">
        <v>83</v>
      </c>
      <c r="L41" s="22" t="s">
        <v>48</v>
      </c>
      <c r="M41" s="22" t="s">
        <v>48</v>
      </c>
    </row>
    <row r="42" spans="1:13">
      <c r="A42" t="str">
        <f t="shared" si="0"/>
        <v>038:สระบุรี:สระบุรี</v>
      </c>
      <c r="B42" s="40" t="s">
        <v>2940</v>
      </c>
      <c r="C42" s="8" t="s">
        <v>37</v>
      </c>
      <c r="D42" s="19" t="str">
        <f>LOOKUP(C42,[3]BankCode!B:B,[3]BankCode!A:A)</f>
        <v>067</v>
      </c>
      <c r="E42" s="23" t="s">
        <v>141</v>
      </c>
      <c r="F42" s="24" t="s">
        <v>141</v>
      </c>
      <c r="G42" s="21" t="s">
        <v>1127</v>
      </c>
      <c r="H42" t="str">
        <f>LOOKUP(G42,[3]Region!A:A,[3]Region!D:D)</f>
        <v>019</v>
      </c>
      <c r="I42" s="17" t="s">
        <v>862</v>
      </c>
      <c r="J42" s="18">
        <f>LOOKUP(I42,[3]Country!A:A,[3]Country!D:D)</f>
        <v>764</v>
      </c>
      <c r="K42" s="25" t="s">
        <v>112</v>
      </c>
      <c r="L42" s="25" t="s">
        <v>113</v>
      </c>
      <c r="M42" s="25" t="s">
        <v>113</v>
      </c>
    </row>
    <row r="43" spans="1:13">
      <c r="A43" t="str">
        <f t="shared" si="0"/>
        <v>039:อยุธยา:อยุธยา</v>
      </c>
      <c r="B43" s="40" t="s">
        <v>2941</v>
      </c>
      <c r="C43" s="8" t="s">
        <v>37</v>
      </c>
      <c r="D43" s="19" t="str">
        <f>LOOKUP(C43,[3]BankCode!B:B,[3]BankCode!A:A)</f>
        <v>067</v>
      </c>
      <c r="E43" s="20" t="s">
        <v>142</v>
      </c>
      <c r="F43" s="21" t="s">
        <v>142</v>
      </c>
      <c r="G43" s="21" t="s">
        <v>1088</v>
      </c>
      <c r="H43" t="str">
        <f>LOOKUP(G43,[3]Region!A:A,[3]Region!D:D)</f>
        <v>065</v>
      </c>
      <c r="I43" s="17" t="s">
        <v>862</v>
      </c>
      <c r="J43" s="18">
        <f>LOOKUP(I43,[3]Country!A:A,[3]Country!D:D)</f>
        <v>764</v>
      </c>
      <c r="K43" s="22" t="s">
        <v>83</v>
      </c>
      <c r="L43" s="22" t="s">
        <v>48</v>
      </c>
      <c r="M43" s="22" t="s">
        <v>48</v>
      </c>
    </row>
    <row r="44" spans="1:13">
      <c r="A44" t="str">
        <f t="shared" si="0"/>
        <v>040:เชียงใหม่:เชียงใหม่</v>
      </c>
      <c r="B44" s="40" t="s">
        <v>2942</v>
      </c>
      <c r="C44" s="8" t="s">
        <v>37</v>
      </c>
      <c r="D44" s="19" t="str">
        <f>LOOKUP(C44,[3]BankCode!B:B,[3]BankCode!A:A)</f>
        <v>067</v>
      </c>
      <c r="E44" s="23" t="s">
        <v>143</v>
      </c>
      <c r="F44" s="24" t="s">
        <v>143</v>
      </c>
      <c r="G44" s="21" t="s">
        <v>975</v>
      </c>
      <c r="H44" t="str">
        <f>LOOKUP(G44,[3]Region!A:A,[3]Region!D:D)</f>
        <v>050</v>
      </c>
      <c r="I44" s="17" t="s">
        <v>862</v>
      </c>
      <c r="J44" s="18">
        <f>LOOKUP(I44,[3]Country!A:A,[3]Country!D:D)</f>
        <v>764</v>
      </c>
      <c r="K44" s="25" t="s">
        <v>112</v>
      </c>
      <c r="L44" s="25" t="s">
        <v>113</v>
      </c>
      <c r="M44" s="25" t="s">
        <v>113</v>
      </c>
    </row>
    <row r="45" spans="1:13">
      <c r="A45" t="str">
        <f t="shared" si="0"/>
        <v>041:นครสวรรค์:นครสวรรค์</v>
      </c>
      <c r="B45" s="40" t="s">
        <v>2943</v>
      </c>
      <c r="C45" s="8" t="s">
        <v>37</v>
      </c>
      <c r="D45" s="19" t="str">
        <f>LOOKUP(C45,[3]BankCode!B:B,[3]BankCode!A:A)</f>
        <v>067</v>
      </c>
      <c r="E45" s="20" t="s">
        <v>144</v>
      </c>
      <c r="F45" s="21" t="s">
        <v>144</v>
      </c>
      <c r="G45" s="21" t="s">
        <v>1037</v>
      </c>
      <c r="H45" t="str">
        <f>LOOKUP(G45,[3]Region!A:A,[3]Region!D:D)</f>
        <v>060</v>
      </c>
      <c r="I45" s="17" t="s">
        <v>862</v>
      </c>
      <c r="J45" s="18">
        <f>LOOKUP(I45,[3]Country!A:A,[3]Country!D:D)</f>
        <v>764</v>
      </c>
      <c r="K45" s="22" t="s">
        <v>83</v>
      </c>
      <c r="L45" s="22" t="s">
        <v>48</v>
      </c>
      <c r="M45" s="22" t="s">
        <v>48</v>
      </c>
    </row>
    <row r="46" spans="1:13">
      <c r="A46" t="str">
        <f t="shared" si="0"/>
        <v>042:พิษณุโลก:พิษณุโลก</v>
      </c>
      <c r="B46" s="40" t="s">
        <v>2944</v>
      </c>
      <c r="C46" s="8" t="s">
        <v>37</v>
      </c>
      <c r="D46" s="19" t="str">
        <f>LOOKUP(C46,[3]BankCode!B:B,[3]BankCode!A:A)</f>
        <v>067</v>
      </c>
      <c r="E46" s="23" t="s">
        <v>145</v>
      </c>
      <c r="F46" s="24" t="s">
        <v>145</v>
      </c>
      <c r="G46" s="21" t="s">
        <v>1082</v>
      </c>
      <c r="H46" t="str">
        <f>LOOKUP(G46,[3]Region!A:A,[3]Region!D:D)</f>
        <v>065</v>
      </c>
      <c r="I46" s="17" t="s">
        <v>862</v>
      </c>
      <c r="J46" s="18">
        <f>LOOKUP(I46,[3]Country!A:A,[3]Country!D:D)</f>
        <v>764</v>
      </c>
      <c r="K46" s="25" t="s">
        <v>112</v>
      </c>
      <c r="L46" s="25" t="s">
        <v>113</v>
      </c>
      <c r="M46" s="25" t="s">
        <v>113</v>
      </c>
    </row>
    <row r="47" spans="1:13">
      <c r="A47" t="str">
        <f t="shared" si="0"/>
        <v>043:ขอนแก่น:ขอนแก่น</v>
      </c>
      <c r="B47" s="40" t="s">
        <v>2945</v>
      </c>
      <c r="C47" s="8" t="s">
        <v>37</v>
      </c>
      <c r="D47" s="19" t="str">
        <f>LOOKUP(C47,[3]BankCode!B:B,[3]BankCode!A:A)</f>
        <v>067</v>
      </c>
      <c r="E47" s="20" t="s">
        <v>146</v>
      </c>
      <c r="F47" s="21" t="s">
        <v>146</v>
      </c>
      <c r="G47" s="21" t="s">
        <v>998</v>
      </c>
      <c r="H47" t="str">
        <f>LOOKUP(G47,[3]Region!A:A,[3]Region!D:D)</f>
        <v>040</v>
      </c>
      <c r="I47" s="17" t="s">
        <v>862</v>
      </c>
      <c r="J47" s="18">
        <f>LOOKUP(I47,[3]Country!A:A,[3]Country!D:D)</f>
        <v>764</v>
      </c>
      <c r="K47" s="22" t="s">
        <v>83</v>
      </c>
      <c r="L47" s="22" t="s">
        <v>48</v>
      </c>
      <c r="M47" s="22" t="s">
        <v>48</v>
      </c>
    </row>
    <row r="48" spans="1:13">
      <c r="A48" t="str">
        <f t="shared" si="0"/>
        <v>044:นครราชสีมา:เทสโก้ โลตัส โคราช</v>
      </c>
      <c r="B48" s="40" t="s">
        <v>2946</v>
      </c>
      <c r="C48" s="8" t="s">
        <v>37</v>
      </c>
      <c r="D48" s="19" t="str">
        <f>LOOKUP(C48,[3]BankCode!B:B,[3]BankCode!A:A)</f>
        <v>067</v>
      </c>
      <c r="E48" s="23" t="s">
        <v>147</v>
      </c>
      <c r="F48" s="24" t="s">
        <v>148</v>
      </c>
      <c r="G48" s="21" t="s">
        <v>1034</v>
      </c>
      <c r="H48" t="str">
        <f>LOOKUP(G48,[3]Region!A:A,[3]Region!D:D)</f>
        <v>030</v>
      </c>
      <c r="I48" s="17" t="s">
        <v>862</v>
      </c>
      <c r="J48" s="18">
        <f>LOOKUP(I48,[3]Country!A:A,[3]Country!D:D)</f>
        <v>764</v>
      </c>
      <c r="K48" s="25" t="s">
        <v>149</v>
      </c>
      <c r="L48" s="25" t="s">
        <v>149</v>
      </c>
      <c r="M48" s="25" t="s">
        <v>150</v>
      </c>
    </row>
    <row r="49" spans="1:13">
      <c r="A49" t="str">
        <f t="shared" si="0"/>
        <v>045:สุรินทร์:สุรินทร์</v>
      </c>
      <c r="B49" s="40" t="s">
        <v>2947</v>
      </c>
      <c r="C49" s="8" t="s">
        <v>37</v>
      </c>
      <c r="D49" s="19" t="str">
        <f>LOOKUP(C49,[3]BankCode!B:B,[3]BankCode!A:A)</f>
        <v>067</v>
      </c>
      <c r="E49" s="20" t="s">
        <v>151</v>
      </c>
      <c r="F49" s="21" t="s">
        <v>151</v>
      </c>
      <c r="G49" s="21" t="s">
        <v>1151</v>
      </c>
      <c r="H49" t="str">
        <f>LOOKUP(G49,[3]Region!A:A,[3]Region!D:D)</f>
        <v>032</v>
      </c>
      <c r="I49" s="17" t="s">
        <v>862</v>
      </c>
      <c r="J49" s="18">
        <f>LOOKUP(I49,[3]Country!A:A,[3]Country!D:D)</f>
        <v>764</v>
      </c>
      <c r="K49" s="22" t="s">
        <v>83</v>
      </c>
      <c r="L49" s="22" t="s">
        <v>48</v>
      </c>
      <c r="M49" s="22" t="s">
        <v>48</v>
      </c>
    </row>
    <row r="50" spans="1:13">
      <c r="A50" t="str">
        <f t="shared" si="0"/>
        <v>046:อุดรธานี:อุดรธานี</v>
      </c>
      <c r="B50" s="40" t="s">
        <v>2948</v>
      </c>
      <c r="C50" s="8" t="s">
        <v>37</v>
      </c>
      <c r="D50" s="19" t="str">
        <f>LOOKUP(C50,[3]BankCode!B:B,[3]BankCode!A:A)</f>
        <v>067</v>
      </c>
      <c r="E50" s="23" t="s">
        <v>152</v>
      </c>
      <c r="F50" s="24" t="s">
        <v>152</v>
      </c>
      <c r="G50" s="21" t="s">
        <v>1166</v>
      </c>
      <c r="H50" t="str">
        <f>LOOKUP(G50,[3]Region!A:A,[3]Region!D:D)</f>
        <v>041</v>
      </c>
      <c r="I50" s="17" t="s">
        <v>862</v>
      </c>
      <c r="J50" s="18">
        <f>LOOKUP(I50,[3]Country!A:A,[3]Country!D:D)</f>
        <v>764</v>
      </c>
      <c r="K50" s="25" t="s">
        <v>112</v>
      </c>
      <c r="L50" s="25" t="s">
        <v>113</v>
      </c>
      <c r="M50" s="25" t="s">
        <v>113</v>
      </c>
    </row>
    <row r="51" spans="1:13">
      <c r="A51" t="str">
        <f t="shared" si="0"/>
        <v>047:อุบลราชธานี:อุบลราชธานี</v>
      </c>
      <c r="B51" s="40" t="s">
        <v>2949</v>
      </c>
      <c r="C51" s="8" t="s">
        <v>37</v>
      </c>
      <c r="D51" s="19" t="str">
        <f>LOOKUP(C51,[3]BankCode!B:B,[3]BankCode!A:A)</f>
        <v>067</v>
      </c>
      <c r="E51" s="20" t="s">
        <v>153</v>
      </c>
      <c r="F51" s="21" t="s">
        <v>153</v>
      </c>
      <c r="G51" s="21" t="s">
        <v>1169</v>
      </c>
      <c r="H51" t="str">
        <f>LOOKUP(G51,[3]Region!A:A,[3]Region!D:D)</f>
        <v>061</v>
      </c>
      <c r="I51" s="17" t="s">
        <v>862</v>
      </c>
      <c r="J51" s="18">
        <f>LOOKUP(I51,[3]Country!A:A,[3]Country!D:D)</f>
        <v>764</v>
      </c>
      <c r="K51" s="22" t="s">
        <v>83</v>
      </c>
      <c r="L51" s="22" t="s">
        <v>48</v>
      </c>
      <c r="M51" s="22" t="s">
        <v>48</v>
      </c>
    </row>
    <row r="52" spans="1:13">
      <c r="A52" t="str">
        <f t="shared" si="0"/>
        <v>048:จันทบุรี:จันทบุรี</v>
      </c>
      <c r="B52" s="40" t="s">
        <v>2950</v>
      </c>
      <c r="C52" s="8" t="s">
        <v>37</v>
      </c>
      <c r="D52" s="19" t="str">
        <f>LOOKUP(C52,[3]BankCode!B:B,[3]BankCode!A:A)</f>
        <v>067</v>
      </c>
      <c r="E52" s="23" t="s">
        <v>154</v>
      </c>
      <c r="F52" s="24" t="s">
        <v>154</v>
      </c>
      <c r="G52" s="21" t="s">
        <v>971</v>
      </c>
      <c r="H52" t="str">
        <f>LOOKUP(G52,[3]Region!A:A,[3]Region!D:D)</f>
        <v>022</v>
      </c>
      <c r="I52" s="17" t="s">
        <v>862</v>
      </c>
      <c r="J52" s="18">
        <f>LOOKUP(I52,[3]Country!A:A,[3]Country!D:D)</f>
        <v>764</v>
      </c>
      <c r="K52" s="25" t="s">
        <v>112</v>
      </c>
      <c r="L52" s="25" t="s">
        <v>113</v>
      </c>
      <c r="M52" s="25" t="s">
        <v>113</v>
      </c>
    </row>
    <row r="53" spans="1:13">
      <c r="A53" t="str">
        <f t="shared" si="0"/>
        <v>049:ชลบุรี:ชลบุรี</v>
      </c>
      <c r="B53" s="40" t="s">
        <v>2951</v>
      </c>
      <c r="C53" s="8" t="s">
        <v>37</v>
      </c>
      <c r="D53" s="19" t="str">
        <f>LOOKUP(C53,[3]BankCode!B:B,[3]BankCode!A:A)</f>
        <v>067</v>
      </c>
      <c r="E53" s="20" t="s">
        <v>155</v>
      </c>
      <c r="F53" s="21" t="s">
        <v>155</v>
      </c>
      <c r="G53" s="21" t="s">
        <v>982</v>
      </c>
      <c r="H53" t="str">
        <f>LOOKUP(G53,[3]Region!A:A,[3]Region!D:D)</f>
        <v>020</v>
      </c>
      <c r="I53" s="17" t="s">
        <v>862</v>
      </c>
      <c r="J53" s="18">
        <f>LOOKUP(I53,[3]Country!A:A,[3]Country!D:D)</f>
        <v>764</v>
      </c>
      <c r="K53" s="22" t="s">
        <v>83</v>
      </c>
      <c r="L53" s="22" t="s">
        <v>48</v>
      </c>
      <c r="M53" s="22" t="s">
        <v>48</v>
      </c>
    </row>
    <row r="54" spans="1:13">
      <c r="A54" t="str">
        <f t="shared" si="0"/>
        <v>050:ชลบุรี:พัทยา</v>
      </c>
      <c r="B54" s="40" t="s">
        <v>1625</v>
      </c>
      <c r="C54" s="8" t="s">
        <v>37</v>
      </c>
      <c r="D54" s="19" t="str">
        <f>LOOKUP(C54,[3]BankCode!B:B,[3]BankCode!A:A)</f>
        <v>067</v>
      </c>
      <c r="E54" s="23" t="s">
        <v>156</v>
      </c>
      <c r="F54" s="24" t="s">
        <v>155</v>
      </c>
      <c r="G54" s="21" t="s">
        <v>982</v>
      </c>
      <c r="H54" t="str">
        <f>LOOKUP(G54,[3]Region!A:A,[3]Region!D:D)</f>
        <v>020</v>
      </c>
      <c r="I54" s="17" t="s">
        <v>862</v>
      </c>
      <c r="J54" s="18">
        <f>LOOKUP(I54,[3]Country!A:A,[3]Country!D:D)</f>
        <v>764</v>
      </c>
      <c r="K54" s="25" t="s">
        <v>112</v>
      </c>
      <c r="L54" s="25" t="s">
        <v>113</v>
      </c>
      <c r="M54" s="25" t="s">
        <v>113</v>
      </c>
    </row>
    <row r="55" spans="1:13">
      <c r="A55" t="str">
        <f t="shared" si="0"/>
        <v>051:ชลบุรี:ศรีราชา</v>
      </c>
      <c r="B55" s="40" t="s">
        <v>1626</v>
      </c>
      <c r="C55" s="8" t="s">
        <v>37</v>
      </c>
      <c r="D55" s="19" t="str">
        <f>LOOKUP(C55,[3]BankCode!B:B,[3]BankCode!A:A)</f>
        <v>067</v>
      </c>
      <c r="E55" s="20" t="s">
        <v>157</v>
      </c>
      <c r="F55" s="21" t="s">
        <v>155</v>
      </c>
      <c r="G55" s="21" t="s">
        <v>982</v>
      </c>
      <c r="H55" t="str">
        <f>LOOKUP(G55,[3]Region!A:A,[3]Region!D:D)</f>
        <v>020</v>
      </c>
      <c r="I55" s="17" t="s">
        <v>862</v>
      </c>
      <c r="J55" s="18">
        <f>LOOKUP(I55,[3]Country!A:A,[3]Country!D:D)</f>
        <v>764</v>
      </c>
      <c r="K55" s="22" t="s">
        <v>83</v>
      </c>
      <c r="L55" s="22" t="s">
        <v>48</v>
      </c>
      <c r="M55" s="22" t="s">
        <v>48</v>
      </c>
    </row>
    <row r="56" spans="1:13">
      <c r="A56" t="str">
        <f t="shared" si="0"/>
        <v>052:ระยอง:ระยอง</v>
      </c>
      <c r="B56" s="40" t="s">
        <v>30</v>
      </c>
      <c r="C56" s="8" t="s">
        <v>37</v>
      </c>
      <c r="D56" s="19" t="str">
        <f>LOOKUP(C56,[3]BankCode!B:B,[3]BankCode!A:A)</f>
        <v>067</v>
      </c>
      <c r="E56" s="23" t="s">
        <v>158</v>
      </c>
      <c r="F56" s="24" t="s">
        <v>158</v>
      </c>
      <c r="G56" s="21" t="s">
        <v>1106</v>
      </c>
      <c r="H56" t="str">
        <f>LOOKUP(G56,[3]Region!A:A,[3]Region!D:D)</f>
        <v>021</v>
      </c>
      <c r="I56" s="17" t="s">
        <v>862</v>
      </c>
      <c r="J56" s="18">
        <f>LOOKUP(I56,[3]Country!A:A,[3]Country!D:D)</f>
        <v>764</v>
      </c>
      <c r="K56" s="25" t="s">
        <v>112</v>
      </c>
      <c r="L56" s="25" t="s">
        <v>113</v>
      </c>
      <c r="M56" s="25" t="s">
        <v>113</v>
      </c>
    </row>
    <row r="57" spans="1:13">
      <c r="A57" t="str">
        <f t="shared" si="0"/>
        <v>053:กระบี่:กระบี่</v>
      </c>
      <c r="B57" s="40" t="s">
        <v>1627</v>
      </c>
      <c r="C57" s="8" t="s">
        <v>37</v>
      </c>
      <c r="D57" s="19" t="str">
        <f>LOOKUP(C57,[3]BankCode!B:B,[3]BankCode!A:A)</f>
        <v>067</v>
      </c>
      <c r="E57" s="20" t="s">
        <v>159</v>
      </c>
      <c r="F57" s="21" t="s">
        <v>159</v>
      </c>
      <c r="G57" s="21" t="s">
        <v>1001</v>
      </c>
      <c r="H57" t="str">
        <f>LOOKUP(G57,[3]Region!A:A,[3]Region!D:D)</f>
        <v>081</v>
      </c>
      <c r="I57" s="17" t="s">
        <v>862</v>
      </c>
      <c r="J57" s="18">
        <f>LOOKUP(I57,[3]Country!A:A,[3]Country!D:D)</f>
        <v>764</v>
      </c>
      <c r="K57" s="22" t="s">
        <v>83</v>
      </c>
      <c r="L57" s="22" t="s">
        <v>48</v>
      </c>
      <c r="M57" s="22" t="s">
        <v>48</v>
      </c>
    </row>
    <row r="58" spans="1:13">
      <c r="A58" t="str">
        <f t="shared" si="0"/>
        <v>054:ตรัง:ตรัง</v>
      </c>
      <c r="B58" s="40" t="s">
        <v>1628</v>
      </c>
      <c r="C58" s="8" t="s">
        <v>37</v>
      </c>
      <c r="D58" s="19" t="str">
        <f>LOOKUP(C58,[3]BankCode!B:B,[3]BankCode!A:A)</f>
        <v>067</v>
      </c>
      <c r="E58" s="23" t="s">
        <v>160</v>
      </c>
      <c r="F58" s="24" t="s">
        <v>160</v>
      </c>
      <c r="G58" s="21" t="s">
        <v>1157</v>
      </c>
      <c r="H58" t="str">
        <f>LOOKUP(G58,[3]Region!A:A,[3]Region!D:D)</f>
        <v>092</v>
      </c>
      <c r="I58" s="17" t="s">
        <v>862</v>
      </c>
      <c r="J58" s="18">
        <f>LOOKUP(I58,[3]Country!A:A,[3]Country!D:D)</f>
        <v>764</v>
      </c>
      <c r="K58" s="25" t="s">
        <v>112</v>
      </c>
      <c r="L58" s="25" t="s">
        <v>113</v>
      </c>
      <c r="M58" s="25" t="s">
        <v>113</v>
      </c>
    </row>
    <row r="59" spans="1:13">
      <c r="A59" t="str">
        <f t="shared" si="0"/>
        <v>055:ภูเก็ต:ถนนรัษฎา ภูเก็ต</v>
      </c>
      <c r="B59" s="40" t="s">
        <v>1629</v>
      </c>
      <c r="C59" s="8" t="s">
        <v>37</v>
      </c>
      <c r="D59" s="19" t="str">
        <f>LOOKUP(C59,[3]BankCode!B:B,[3]BankCode!A:A)</f>
        <v>067</v>
      </c>
      <c r="E59" s="20" t="s">
        <v>161</v>
      </c>
      <c r="F59" s="21" t="s">
        <v>162</v>
      </c>
      <c r="G59" s="21" t="s">
        <v>1091</v>
      </c>
      <c r="H59" t="str">
        <f>LOOKUP(G59,[3]Region!A:A,[3]Region!D:D)</f>
        <v>083</v>
      </c>
      <c r="I59" s="17" t="s">
        <v>862</v>
      </c>
      <c r="J59" s="18">
        <f>LOOKUP(I59,[3]Country!A:A,[3]Country!D:D)</f>
        <v>764</v>
      </c>
      <c r="K59" s="22" t="s">
        <v>83</v>
      </c>
      <c r="L59" s="22" t="s">
        <v>48</v>
      </c>
      <c r="M59" s="22" t="s">
        <v>48</v>
      </c>
    </row>
    <row r="60" spans="1:13">
      <c r="A60" t="str">
        <f t="shared" si="0"/>
        <v>056:ภูเก็ต:ภูเก็ต</v>
      </c>
      <c r="B60" s="40" t="s">
        <v>1630</v>
      </c>
      <c r="C60" s="8" t="s">
        <v>37</v>
      </c>
      <c r="D60" s="19" t="str">
        <f>LOOKUP(C60,[3]BankCode!B:B,[3]BankCode!A:A)</f>
        <v>067</v>
      </c>
      <c r="E60" s="23" t="s">
        <v>162</v>
      </c>
      <c r="F60" s="24" t="s">
        <v>162</v>
      </c>
      <c r="G60" s="21" t="s">
        <v>1091</v>
      </c>
      <c r="H60" t="str">
        <f>LOOKUP(G60,[3]Region!A:A,[3]Region!D:D)</f>
        <v>083</v>
      </c>
      <c r="I60" s="17" t="s">
        <v>862</v>
      </c>
      <c r="J60" s="18">
        <f>LOOKUP(I60,[3]Country!A:A,[3]Country!D:D)</f>
        <v>764</v>
      </c>
      <c r="K60" s="25" t="s">
        <v>112</v>
      </c>
      <c r="L60" s="25" t="s">
        <v>113</v>
      </c>
      <c r="M60" s="25" t="s">
        <v>113</v>
      </c>
    </row>
    <row r="61" spans="1:13">
      <c r="A61" t="str">
        <f t="shared" si="0"/>
        <v>057:สงขลา:ถนนนิพัทธ์อุทิศ 2 หาดใหญ่</v>
      </c>
      <c r="B61" s="40" t="s">
        <v>1631</v>
      </c>
      <c r="C61" s="8" t="s">
        <v>37</v>
      </c>
      <c r="D61" s="19" t="str">
        <f>LOOKUP(C61,[3]BankCode!B:B,[3]BankCode!A:A)</f>
        <v>067</v>
      </c>
      <c r="E61" s="20" t="s">
        <v>163</v>
      </c>
      <c r="F61" s="21" t="s">
        <v>164</v>
      </c>
      <c r="G61" s="21" t="s">
        <v>1139</v>
      </c>
      <c r="H61" t="str">
        <f>LOOKUP(G61,[3]Region!A:A,[3]Region!D:D)</f>
        <v>090</v>
      </c>
      <c r="I61" s="17" t="s">
        <v>862</v>
      </c>
      <c r="J61" s="18">
        <f>LOOKUP(I61,[3]Country!A:A,[3]Country!D:D)</f>
        <v>764</v>
      </c>
      <c r="K61" s="22" t="s">
        <v>83</v>
      </c>
      <c r="L61" s="22" t="s">
        <v>48</v>
      </c>
      <c r="M61" s="22" t="s">
        <v>48</v>
      </c>
    </row>
    <row r="62" spans="1:13">
      <c r="A62" t="str">
        <f t="shared" si="0"/>
        <v>058:สงขลา:สงขลา</v>
      </c>
      <c r="B62" s="40" t="s">
        <v>1632</v>
      </c>
      <c r="C62" s="8" t="s">
        <v>37</v>
      </c>
      <c r="D62" s="19" t="str">
        <f>LOOKUP(C62,[3]BankCode!B:B,[3]BankCode!A:A)</f>
        <v>067</v>
      </c>
      <c r="E62" s="23" t="s">
        <v>164</v>
      </c>
      <c r="F62" s="24" t="s">
        <v>164</v>
      </c>
      <c r="G62" s="21" t="s">
        <v>1139</v>
      </c>
      <c r="H62" t="str">
        <f>LOOKUP(G62,[3]Region!A:A,[3]Region!D:D)</f>
        <v>090</v>
      </c>
      <c r="I62" s="17" t="s">
        <v>862</v>
      </c>
      <c r="J62" s="18">
        <f>LOOKUP(I62,[3]Country!A:A,[3]Country!D:D)</f>
        <v>764</v>
      </c>
      <c r="K62" s="25" t="s">
        <v>112</v>
      </c>
      <c r="L62" s="25" t="s">
        <v>113</v>
      </c>
      <c r="M62" s="25" t="s">
        <v>113</v>
      </c>
    </row>
    <row r="63" spans="1:13">
      <c r="A63" t="str">
        <f>CONCATENATE(B63,":",F63,":",E63)</f>
        <v>060:พิษณุโลก:พิษณุโลก</v>
      </c>
      <c r="B63" s="1" t="s">
        <v>1633</v>
      </c>
      <c r="C63" s="8" t="s">
        <v>7</v>
      </c>
      <c r="D63" s="19" t="s">
        <v>6</v>
      </c>
      <c r="E63" s="23" t="s">
        <v>145</v>
      </c>
      <c r="F63" s="24" t="s">
        <v>145</v>
      </c>
      <c r="G63" s="21" t="s">
        <v>1082</v>
      </c>
      <c r="H63" t="str">
        <f>LOOKUP(G63,[4]Region!A:A,[4]Region!D:D)</f>
        <v>065</v>
      </c>
      <c r="I63" s="17" t="s">
        <v>862</v>
      </c>
      <c r="J63" s="18">
        <f>LOOKUP(I63,[4]Country!A:A,[4]Country!D:D)</f>
        <v>764</v>
      </c>
      <c r="K63" s="25" t="s">
        <v>112</v>
      </c>
      <c r="L63" s="25" t="s">
        <v>113</v>
      </c>
      <c r="M63" s="25" t="s">
        <v>113</v>
      </c>
    </row>
    <row r="64" spans="1:13">
      <c r="A64" t="str">
        <f t="shared" si="0"/>
        <v>059:สุราษฎร์ธานี:สุราษฎร์ธานี</v>
      </c>
      <c r="B64" s="40" t="s">
        <v>2952</v>
      </c>
      <c r="C64" s="8" t="s">
        <v>37</v>
      </c>
      <c r="D64" s="19" t="str">
        <f>LOOKUP(C64,[3]BankCode!B:B,[3]BankCode!A:A)</f>
        <v>067</v>
      </c>
      <c r="E64" s="20" t="s">
        <v>165</v>
      </c>
      <c r="F64" s="21" t="s">
        <v>165</v>
      </c>
      <c r="G64" s="21" t="s">
        <v>1148</v>
      </c>
      <c r="H64" t="str">
        <f>LOOKUP(G64,[3]Region!A:A,[3]Region!D:D)</f>
        <v>084</v>
      </c>
      <c r="I64" s="17" t="s">
        <v>862</v>
      </c>
      <c r="J64" s="18">
        <f>LOOKUP(I64,[3]Country!A:A,[3]Country!D:D)</f>
        <v>764</v>
      </c>
      <c r="K64" s="22" t="s">
        <v>83</v>
      </c>
      <c r="L64" s="22" t="s">
        <v>48</v>
      </c>
      <c r="M64" s="22" t="s">
        <v>48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7169624-0846-447F-B017-0F5485428C66}">
          <x14:formula1>
            <xm:f>'D:\งานปี 2018\12.December\MOckup Tisco ORM\Mockup V0.1\ATM&amp;Mobile\[TISCO_Mockupdata_BR001_ORM_V0.1_20181206_koii.xlsx]Region'!#REF!</xm:f>
          </x14:formula1>
          <xm:sqref>G5:G64</xm:sqref>
        </x14:dataValidation>
        <x14:dataValidation type="list" allowBlank="1" showInputMessage="1" showErrorMessage="1" xr:uid="{7F094ECE-C068-410A-AF53-E5091B9C3C54}">
          <x14:formula1>
            <xm:f>'C:\Users\koiizaii\Downloads\[Rule2_TISCO_Mockupdata_UT_V0.1_20180911.xlsx]Region'!#REF!</xm:f>
          </x14:formula1>
          <xm:sqref>G63</xm:sqref>
        </x14:dataValidation>
        <x14:dataValidation type="list" allowBlank="1" showInputMessage="1" showErrorMessage="1" xr:uid="{57AACB52-E591-4536-8D49-0F0B463911E5}">
          <x14:formula1>
            <xm:f>'C:\Users\koiizaii\Downloads\[Rule2_TISCO_Mockupdata_UT_V0.1_20180911.xlsx]Country'!#REF!</xm:f>
          </x14:formula1>
          <xm:sqref>I63</xm:sqref>
        </x14:dataValidation>
        <x14:dataValidation type="list" allowBlank="1" showInputMessage="1" showErrorMessage="1" xr:uid="{3E3B2B06-4E4F-47D1-BB5F-A3A4FFF71754}">
          <x14:formula1>
            <xm:f>'D:\งานปี 2018\12.December\MOckup Tisco ORM\Mockup V0.1\ATM&amp;Mobile\[TISCO_Mockupdata_BR001_ORM_V0.1_20181206_koii.xlsx]BankCode'!#REF!</xm:f>
          </x14:formula1>
          <xm:sqref>C5:C64</xm:sqref>
        </x14:dataValidation>
        <x14:dataValidation type="list" allowBlank="1" showInputMessage="1" showErrorMessage="1" xr:uid="{4036CF12-9659-4460-AD31-DF29EC3BE2CE}">
          <x14:formula1>
            <xm:f>'D:\งานปี 2018\12.December\MOckup Tisco ORM\Mockup V0.1\ATM&amp;Mobile\[TISCO_Mockupdata_BR001_ORM_V0.1_20181206_koii.xlsx]Country'!#REF!</xm:f>
          </x14:formula1>
          <xm:sqref>I5:I64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:F248"/>
  <sheetViews>
    <sheetView topLeftCell="A157" workbookViewId="0">
      <selection activeCell="A54" sqref="A54"/>
    </sheetView>
  </sheetViews>
  <sheetFormatPr defaultRowHeight="15"/>
  <cols>
    <col min="1" max="1" width="39" bestFit="1" customWidth="1"/>
    <col min="2" max="3" width="12.28515625" bestFit="1" customWidth="1"/>
    <col min="4" max="4" width="12.85546875" bestFit="1" customWidth="1"/>
    <col min="5" max="5" width="8.7109375" bestFit="1" customWidth="1"/>
  </cols>
  <sheetData>
    <row r="5" spans="1:6">
      <c r="A5" t="s">
        <v>214</v>
      </c>
      <c r="B5" t="s">
        <v>215</v>
      </c>
      <c r="C5" t="s">
        <v>216</v>
      </c>
      <c r="D5" t="s">
        <v>217</v>
      </c>
      <c r="E5" t="s">
        <v>218</v>
      </c>
      <c r="F5" t="s">
        <v>219</v>
      </c>
    </row>
    <row r="6" spans="1:6">
      <c r="A6" t="s">
        <v>220</v>
      </c>
      <c r="B6" t="s">
        <v>221</v>
      </c>
      <c r="C6" t="s">
        <v>222</v>
      </c>
      <c r="D6">
        <v>4</v>
      </c>
      <c r="E6">
        <v>33</v>
      </c>
      <c r="F6">
        <v>65</v>
      </c>
    </row>
    <row r="7" spans="1:6">
      <c r="A7" t="s">
        <v>223</v>
      </c>
      <c r="B7" t="s">
        <v>224</v>
      </c>
      <c r="C7" t="s">
        <v>225</v>
      </c>
      <c r="D7">
        <v>8</v>
      </c>
      <c r="E7">
        <v>41</v>
      </c>
      <c r="F7">
        <v>20</v>
      </c>
    </row>
    <row r="8" spans="1:6">
      <c r="A8" t="s">
        <v>226</v>
      </c>
      <c r="B8" t="s">
        <v>227</v>
      </c>
      <c r="C8" t="s">
        <v>228</v>
      </c>
      <c r="D8">
        <v>12</v>
      </c>
      <c r="E8">
        <v>28</v>
      </c>
      <c r="F8">
        <v>3</v>
      </c>
    </row>
    <row r="9" spans="1:6">
      <c r="A9" t="s">
        <v>229</v>
      </c>
      <c r="B9" t="s">
        <v>230</v>
      </c>
      <c r="C9" t="s">
        <v>231</v>
      </c>
      <c r="D9">
        <v>16</v>
      </c>
      <c r="E9">
        <v>-14.333299999999999</v>
      </c>
      <c r="F9">
        <v>-170</v>
      </c>
    </row>
    <row r="10" spans="1:6">
      <c r="A10" t="s">
        <v>232</v>
      </c>
      <c r="B10" t="s">
        <v>233</v>
      </c>
      <c r="C10" t="s">
        <v>234</v>
      </c>
      <c r="D10">
        <v>20</v>
      </c>
      <c r="E10">
        <v>42.5</v>
      </c>
      <c r="F10">
        <v>1.6</v>
      </c>
    </row>
    <row r="11" spans="1:6">
      <c r="A11" t="s">
        <v>235</v>
      </c>
      <c r="B11" t="s">
        <v>236</v>
      </c>
      <c r="C11" t="s">
        <v>237</v>
      </c>
      <c r="D11">
        <v>24</v>
      </c>
      <c r="E11">
        <v>-12.5</v>
      </c>
      <c r="F11">
        <v>18.5</v>
      </c>
    </row>
    <row r="12" spans="1:6">
      <c r="A12" t="s">
        <v>238</v>
      </c>
      <c r="B12" t="s">
        <v>239</v>
      </c>
      <c r="C12" t="s">
        <v>240</v>
      </c>
      <c r="D12">
        <v>660</v>
      </c>
      <c r="E12">
        <v>18.25</v>
      </c>
      <c r="F12">
        <v>-63.166699999999999</v>
      </c>
    </row>
    <row r="13" spans="1:6">
      <c r="A13" t="s">
        <v>241</v>
      </c>
      <c r="B13" t="s">
        <v>242</v>
      </c>
      <c r="C13" t="s">
        <v>243</v>
      </c>
      <c r="D13">
        <v>10</v>
      </c>
      <c r="E13">
        <v>-90</v>
      </c>
      <c r="F13">
        <v>0</v>
      </c>
    </row>
    <row r="14" spans="1:6">
      <c r="A14" t="s">
        <v>244</v>
      </c>
      <c r="B14" t="s">
        <v>245</v>
      </c>
      <c r="C14" t="s">
        <v>246</v>
      </c>
      <c r="D14">
        <v>28</v>
      </c>
      <c r="E14">
        <v>17.05</v>
      </c>
      <c r="F14">
        <v>-61.8</v>
      </c>
    </row>
    <row r="15" spans="1:6">
      <c r="A15" t="s">
        <v>247</v>
      </c>
      <c r="B15" t="s">
        <v>248</v>
      </c>
      <c r="C15" t="s">
        <v>249</v>
      </c>
      <c r="D15">
        <v>32</v>
      </c>
      <c r="E15">
        <v>-34</v>
      </c>
      <c r="F15">
        <v>-64</v>
      </c>
    </row>
    <row r="16" spans="1:6">
      <c r="A16" t="s">
        <v>250</v>
      </c>
      <c r="B16" t="s">
        <v>251</v>
      </c>
      <c r="C16" t="s">
        <v>252</v>
      </c>
      <c r="D16">
        <v>51</v>
      </c>
      <c r="E16">
        <v>40</v>
      </c>
      <c r="F16">
        <v>45</v>
      </c>
    </row>
    <row r="17" spans="1:6">
      <c r="A17" t="s">
        <v>253</v>
      </c>
      <c r="B17" t="s">
        <v>254</v>
      </c>
      <c r="C17" t="s">
        <v>255</v>
      </c>
      <c r="D17">
        <v>533</v>
      </c>
      <c r="E17">
        <v>12.5</v>
      </c>
      <c r="F17">
        <v>-69.966700000000003</v>
      </c>
    </row>
    <row r="18" spans="1:6">
      <c r="A18" t="s">
        <v>256</v>
      </c>
      <c r="B18" t="s">
        <v>257</v>
      </c>
      <c r="C18" t="s">
        <v>258</v>
      </c>
      <c r="D18">
        <v>36</v>
      </c>
      <c r="E18">
        <v>-27</v>
      </c>
      <c r="F18">
        <v>133</v>
      </c>
    </row>
    <row r="19" spans="1:6">
      <c r="A19" t="s">
        <v>259</v>
      </c>
      <c r="B19" t="s">
        <v>260</v>
      </c>
      <c r="C19" t="s">
        <v>261</v>
      </c>
      <c r="D19">
        <v>40</v>
      </c>
      <c r="E19">
        <v>47.333300000000001</v>
      </c>
      <c r="F19">
        <v>13.333299999999999</v>
      </c>
    </row>
    <row r="20" spans="1:6">
      <c r="A20" t="s">
        <v>262</v>
      </c>
      <c r="B20" t="s">
        <v>263</v>
      </c>
      <c r="C20" t="s">
        <v>264</v>
      </c>
      <c r="D20">
        <v>31</v>
      </c>
      <c r="E20">
        <v>40.5</v>
      </c>
      <c r="F20">
        <v>47.5</v>
      </c>
    </row>
    <row r="21" spans="1:6">
      <c r="A21" t="s">
        <v>265</v>
      </c>
      <c r="B21" t="s">
        <v>266</v>
      </c>
      <c r="C21" t="s">
        <v>267</v>
      </c>
      <c r="D21">
        <v>44</v>
      </c>
      <c r="E21">
        <v>24.25</v>
      </c>
      <c r="F21">
        <v>-76</v>
      </c>
    </row>
    <row r="22" spans="1:6">
      <c r="A22" t="s">
        <v>268</v>
      </c>
      <c r="B22" t="s">
        <v>269</v>
      </c>
      <c r="C22" t="s">
        <v>270</v>
      </c>
      <c r="D22">
        <v>48</v>
      </c>
      <c r="E22">
        <v>26</v>
      </c>
      <c r="F22">
        <v>50.55</v>
      </c>
    </row>
    <row r="23" spans="1:6">
      <c r="A23" t="s">
        <v>271</v>
      </c>
      <c r="B23" t="s">
        <v>272</v>
      </c>
      <c r="C23" t="s">
        <v>273</v>
      </c>
      <c r="D23">
        <v>50</v>
      </c>
      <c r="E23">
        <v>24</v>
      </c>
      <c r="F23">
        <v>90</v>
      </c>
    </row>
    <row r="24" spans="1:6">
      <c r="A24" t="s">
        <v>274</v>
      </c>
      <c r="B24" t="s">
        <v>275</v>
      </c>
      <c r="C24" t="s">
        <v>276</v>
      </c>
      <c r="D24">
        <v>52</v>
      </c>
      <c r="E24">
        <v>13.166700000000001</v>
      </c>
      <c r="F24">
        <v>-59.533299999999997</v>
      </c>
    </row>
    <row r="25" spans="1:6">
      <c r="A25" t="s">
        <v>277</v>
      </c>
      <c r="B25" t="s">
        <v>278</v>
      </c>
      <c r="C25" t="s">
        <v>279</v>
      </c>
      <c r="D25">
        <v>112</v>
      </c>
      <c r="E25">
        <v>53</v>
      </c>
      <c r="F25">
        <v>28</v>
      </c>
    </row>
    <row r="26" spans="1:6">
      <c r="A26" t="s">
        <v>280</v>
      </c>
      <c r="B26" t="s">
        <v>281</v>
      </c>
      <c r="C26" t="s">
        <v>282</v>
      </c>
      <c r="D26">
        <v>56</v>
      </c>
      <c r="E26">
        <v>50.833300000000001</v>
      </c>
      <c r="F26">
        <v>4</v>
      </c>
    </row>
    <row r="27" spans="1:6">
      <c r="A27" t="s">
        <v>283</v>
      </c>
      <c r="B27" t="s">
        <v>284</v>
      </c>
      <c r="C27" t="s">
        <v>285</v>
      </c>
      <c r="D27">
        <v>84</v>
      </c>
      <c r="E27">
        <v>17.25</v>
      </c>
      <c r="F27">
        <v>-88.75</v>
      </c>
    </row>
    <row r="28" spans="1:6">
      <c r="A28" t="s">
        <v>286</v>
      </c>
      <c r="B28" t="s">
        <v>287</v>
      </c>
      <c r="C28" t="s">
        <v>288</v>
      </c>
      <c r="D28">
        <v>204</v>
      </c>
      <c r="E28">
        <v>9.5</v>
      </c>
      <c r="F28">
        <v>2.25</v>
      </c>
    </row>
    <row r="29" spans="1:6">
      <c r="A29" t="s">
        <v>289</v>
      </c>
      <c r="B29" t="s">
        <v>290</v>
      </c>
      <c r="C29" t="s">
        <v>291</v>
      </c>
      <c r="D29">
        <v>60</v>
      </c>
      <c r="E29">
        <v>32.333300000000001</v>
      </c>
      <c r="F29">
        <v>-64.75</v>
      </c>
    </row>
    <row r="30" spans="1:6">
      <c r="A30" t="s">
        <v>292</v>
      </c>
      <c r="B30" t="s">
        <v>293</v>
      </c>
      <c r="C30" t="s">
        <v>294</v>
      </c>
      <c r="D30">
        <v>64</v>
      </c>
      <c r="E30">
        <v>27.5</v>
      </c>
      <c r="F30">
        <v>90.5</v>
      </c>
    </row>
    <row r="31" spans="1:6">
      <c r="A31" t="s">
        <v>295</v>
      </c>
      <c r="B31" t="s">
        <v>296</v>
      </c>
      <c r="C31" t="s">
        <v>297</v>
      </c>
      <c r="D31">
        <v>68</v>
      </c>
      <c r="E31">
        <v>-17</v>
      </c>
      <c r="F31">
        <v>-65</v>
      </c>
    </row>
    <row r="32" spans="1:6">
      <c r="A32" t="s">
        <v>298</v>
      </c>
      <c r="B32" t="s">
        <v>299</v>
      </c>
      <c r="C32" t="s">
        <v>300</v>
      </c>
      <c r="D32">
        <v>70</v>
      </c>
      <c r="E32">
        <v>44</v>
      </c>
      <c r="F32">
        <v>18</v>
      </c>
    </row>
    <row r="33" spans="1:6">
      <c r="A33" t="s">
        <v>301</v>
      </c>
      <c r="B33" t="s">
        <v>302</v>
      </c>
      <c r="C33" t="s">
        <v>303</v>
      </c>
      <c r="D33">
        <v>72</v>
      </c>
      <c r="E33">
        <v>-22</v>
      </c>
      <c r="F33">
        <v>24</v>
      </c>
    </row>
    <row r="34" spans="1:6">
      <c r="A34" t="s">
        <v>304</v>
      </c>
      <c r="B34" t="s">
        <v>305</v>
      </c>
      <c r="C34" t="s">
        <v>306</v>
      </c>
      <c r="D34">
        <v>74</v>
      </c>
      <c r="E34">
        <v>-54.433300000000003</v>
      </c>
      <c r="F34">
        <v>3.4</v>
      </c>
    </row>
    <row r="35" spans="1:6">
      <c r="A35" t="s">
        <v>307</v>
      </c>
      <c r="B35" t="s">
        <v>308</v>
      </c>
      <c r="C35" t="s">
        <v>309</v>
      </c>
      <c r="D35">
        <v>76</v>
      </c>
      <c r="E35">
        <v>-10</v>
      </c>
      <c r="F35">
        <v>-55</v>
      </c>
    </row>
    <row r="36" spans="1:6">
      <c r="A36" t="s">
        <v>310</v>
      </c>
      <c r="B36" t="s">
        <v>311</v>
      </c>
      <c r="C36" t="s">
        <v>312</v>
      </c>
      <c r="D36">
        <v>86</v>
      </c>
      <c r="E36">
        <v>-6</v>
      </c>
      <c r="F36">
        <v>71.5</v>
      </c>
    </row>
    <row r="37" spans="1:6">
      <c r="A37" t="s">
        <v>313</v>
      </c>
      <c r="B37" t="s">
        <v>314</v>
      </c>
      <c r="C37" t="s">
        <v>315</v>
      </c>
      <c r="D37">
        <v>96</v>
      </c>
      <c r="E37">
        <v>4.5</v>
      </c>
      <c r="F37">
        <v>114.66670000000001</v>
      </c>
    </row>
    <row r="38" spans="1:6">
      <c r="A38" t="s">
        <v>316</v>
      </c>
      <c r="B38" t="s">
        <v>317</v>
      </c>
      <c r="C38" t="s">
        <v>318</v>
      </c>
      <c r="D38">
        <v>100</v>
      </c>
      <c r="E38">
        <v>43</v>
      </c>
      <c r="F38">
        <v>25</v>
      </c>
    </row>
    <row r="39" spans="1:6">
      <c r="A39" t="s">
        <v>319</v>
      </c>
      <c r="B39" t="s">
        <v>320</v>
      </c>
      <c r="C39" t="s">
        <v>321</v>
      </c>
      <c r="D39">
        <v>854</v>
      </c>
      <c r="E39">
        <v>13</v>
      </c>
      <c r="F39">
        <v>-2</v>
      </c>
    </row>
    <row r="40" spans="1:6">
      <c r="A40" t="s">
        <v>322</v>
      </c>
      <c r="B40" t="s">
        <v>323</v>
      </c>
      <c r="C40" t="s">
        <v>324</v>
      </c>
      <c r="D40">
        <v>108</v>
      </c>
      <c r="E40">
        <v>-3.5</v>
      </c>
      <c r="F40">
        <v>30</v>
      </c>
    </row>
    <row r="41" spans="1:6">
      <c r="A41" t="s">
        <v>325</v>
      </c>
      <c r="B41" t="s">
        <v>326</v>
      </c>
      <c r="C41" t="s">
        <v>327</v>
      </c>
      <c r="D41">
        <v>116</v>
      </c>
      <c r="E41">
        <v>13</v>
      </c>
      <c r="F41">
        <v>105</v>
      </c>
    </row>
    <row r="42" spans="1:6">
      <c r="A42" t="s">
        <v>328</v>
      </c>
      <c r="B42" t="s">
        <v>329</v>
      </c>
      <c r="C42" t="s">
        <v>330</v>
      </c>
      <c r="D42">
        <v>120</v>
      </c>
      <c r="E42">
        <v>6</v>
      </c>
      <c r="F42">
        <v>12</v>
      </c>
    </row>
    <row r="43" spans="1:6">
      <c r="A43" t="s">
        <v>331</v>
      </c>
      <c r="B43" t="s">
        <v>332</v>
      </c>
      <c r="C43" t="s">
        <v>333</v>
      </c>
      <c r="D43">
        <v>124</v>
      </c>
      <c r="E43">
        <v>60</v>
      </c>
      <c r="F43">
        <v>-95</v>
      </c>
    </row>
    <row r="44" spans="1:6">
      <c r="A44" t="s">
        <v>334</v>
      </c>
      <c r="B44" t="s">
        <v>335</v>
      </c>
      <c r="C44" t="s">
        <v>336</v>
      </c>
      <c r="D44">
        <v>132</v>
      </c>
      <c r="E44">
        <v>16</v>
      </c>
      <c r="F44">
        <v>-24</v>
      </c>
    </row>
    <row r="45" spans="1:6">
      <c r="A45" t="s">
        <v>337</v>
      </c>
      <c r="B45" t="s">
        <v>338</v>
      </c>
      <c r="C45" t="s">
        <v>339</v>
      </c>
      <c r="D45">
        <v>136</v>
      </c>
      <c r="E45">
        <v>19.5</v>
      </c>
      <c r="F45">
        <v>-80.5</v>
      </c>
    </row>
    <row r="46" spans="1:6">
      <c r="A46" t="s">
        <v>340</v>
      </c>
      <c r="B46" t="s">
        <v>341</v>
      </c>
      <c r="C46" t="s">
        <v>342</v>
      </c>
      <c r="D46">
        <v>140</v>
      </c>
      <c r="E46">
        <v>7</v>
      </c>
      <c r="F46">
        <v>21</v>
      </c>
    </row>
    <row r="47" spans="1:6">
      <c r="A47" t="s">
        <v>343</v>
      </c>
      <c r="B47" t="s">
        <v>344</v>
      </c>
      <c r="C47" t="s">
        <v>345</v>
      </c>
      <c r="D47">
        <v>148</v>
      </c>
      <c r="E47">
        <v>15</v>
      </c>
      <c r="F47">
        <v>19</v>
      </c>
    </row>
    <row r="48" spans="1:6">
      <c r="A48" t="s">
        <v>346</v>
      </c>
      <c r="B48" t="s">
        <v>347</v>
      </c>
      <c r="C48" t="s">
        <v>348</v>
      </c>
      <c r="D48">
        <v>152</v>
      </c>
      <c r="E48">
        <v>-30</v>
      </c>
      <c r="F48">
        <v>-71</v>
      </c>
    </row>
    <row r="49" spans="1:6">
      <c r="A49" t="s">
        <v>349</v>
      </c>
      <c r="B49" t="s">
        <v>350</v>
      </c>
      <c r="C49" t="s">
        <v>351</v>
      </c>
      <c r="D49">
        <v>156</v>
      </c>
      <c r="E49">
        <v>35</v>
      </c>
      <c r="F49">
        <v>105</v>
      </c>
    </row>
    <row r="50" spans="1:6">
      <c r="A50" t="s">
        <v>352</v>
      </c>
      <c r="B50" t="s">
        <v>353</v>
      </c>
      <c r="C50" t="s">
        <v>354</v>
      </c>
      <c r="D50">
        <v>162</v>
      </c>
      <c r="E50">
        <v>-10.5</v>
      </c>
      <c r="F50">
        <v>105.66670000000001</v>
      </c>
    </row>
    <row r="51" spans="1:6">
      <c r="A51" t="s">
        <v>355</v>
      </c>
      <c r="B51" t="s">
        <v>356</v>
      </c>
      <c r="C51" t="s">
        <v>357</v>
      </c>
      <c r="D51">
        <v>166</v>
      </c>
      <c r="E51">
        <v>-12.5</v>
      </c>
      <c r="F51">
        <v>96.833299999999994</v>
      </c>
    </row>
    <row r="52" spans="1:6">
      <c r="A52" t="s">
        <v>358</v>
      </c>
      <c r="B52" t="s">
        <v>359</v>
      </c>
      <c r="C52" t="s">
        <v>360</v>
      </c>
      <c r="D52">
        <v>170</v>
      </c>
      <c r="E52">
        <v>4</v>
      </c>
      <c r="F52">
        <v>-72</v>
      </c>
    </row>
    <row r="53" spans="1:6">
      <c r="A53" t="s">
        <v>361</v>
      </c>
      <c r="B53" t="s">
        <v>362</v>
      </c>
      <c r="C53" t="s">
        <v>363</v>
      </c>
      <c r="D53">
        <v>174</v>
      </c>
      <c r="E53">
        <v>-12.166700000000001</v>
      </c>
      <c r="F53">
        <v>44.25</v>
      </c>
    </row>
    <row r="54" spans="1:6">
      <c r="A54" t="s">
        <v>364</v>
      </c>
      <c r="B54" t="s">
        <v>365</v>
      </c>
      <c r="C54" t="s">
        <v>366</v>
      </c>
      <c r="D54">
        <v>178</v>
      </c>
      <c r="E54">
        <v>-1</v>
      </c>
      <c r="F54">
        <v>15</v>
      </c>
    </row>
    <row r="55" spans="1:6">
      <c r="A55" t="s">
        <v>367</v>
      </c>
      <c r="B55" t="s">
        <v>368</v>
      </c>
      <c r="C55" t="s">
        <v>369</v>
      </c>
      <c r="D55">
        <v>180</v>
      </c>
      <c r="E55">
        <v>0</v>
      </c>
      <c r="F55">
        <v>25</v>
      </c>
    </row>
    <row r="56" spans="1:6">
      <c r="A56" t="s">
        <v>370</v>
      </c>
      <c r="B56" t="s">
        <v>371</v>
      </c>
      <c r="C56" t="s">
        <v>372</v>
      </c>
      <c r="D56">
        <v>184</v>
      </c>
      <c r="E56">
        <v>-21.2333</v>
      </c>
      <c r="F56">
        <v>-159.76669999999999</v>
      </c>
    </row>
    <row r="57" spans="1:6">
      <c r="A57" t="s">
        <v>373</v>
      </c>
      <c r="B57" t="s">
        <v>374</v>
      </c>
      <c r="C57" t="s">
        <v>375</v>
      </c>
      <c r="D57">
        <v>188</v>
      </c>
      <c r="E57">
        <v>10</v>
      </c>
      <c r="F57">
        <v>-84</v>
      </c>
    </row>
    <row r="58" spans="1:6">
      <c r="A58" t="s">
        <v>376</v>
      </c>
      <c r="B58" t="s">
        <v>377</v>
      </c>
      <c r="C58" t="s">
        <v>378</v>
      </c>
      <c r="D58">
        <v>384</v>
      </c>
      <c r="E58">
        <v>8</v>
      </c>
      <c r="F58">
        <v>-5</v>
      </c>
    </row>
    <row r="59" spans="1:6">
      <c r="A59" t="s">
        <v>379</v>
      </c>
      <c r="B59" t="s">
        <v>380</v>
      </c>
      <c r="C59" t="s">
        <v>381</v>
      </c>
      <c r="D59">
        <v>191</v>
      </c>
      <c r="E59">
        <v>45.166699999999999</v>
      </c>
      <c r="F59">
        <v>15.5</v>
      </c>
    </row>
    <row r="60" spans="1:6">
      <c r="A60" t="s">
        <v>382</v>
      </c>
      <c r="B60" t="s">
        <v>383</v>
      </c>
      <c r="C60" t="s">
        <v>384</v>
      </c>
      <c r="D60">
        <v>192</v>
      </c>
      <c r="E60">
        <v>21.5</v>
      </c>
      <c r="F60">
        <v>-80</v>
      </c>
    </row>
    <row r="61" spans="1:6">
      <c r="A61" t="s">
        <v>385</v>
      </c>
      <c r="B61" t="s">
        <v>386</v>
      </c>
      <c r="C61" t="s">
        <v>387</v>
      </c>
      <c r="D61">
        <v>196</v>
      </c>
      <c r="E61">
        <v>35</v>
      </c>
      <c r="F61">
        <v>33</v>
      </c>
    </row>
    <row r="62" spans="1:6">
      <c r="A62" t="s">
        <v>388</v>
      </c>
      <c r="B62" t="s">
        <v>389</v>
      </c>
      <c r="C62" t="s">
        <v>390</v>
      </c>
      <c r="D62">
        <v>203</v>
      </c>
      <c r="E62">
        <v>49.75</v>
      </c>
      <c r="F62">
        <v>15.5</v>
      </c>
    </row>
    <row r="63" spans="1:6">
      <c r="A63" t="s">
        <v>391</v>
      </c>
      <c r="B63" t="s">
        <v>392</v>
      </c>
      <c r="C63" t="s">
        <v>393</v>
      </c>
      <c r="D63">
        <v>208</v>
      </c>
      <c r="E63">
        <v>56</v>
      </c>
      <c r="F63">
        <v>10</v>
      </c>
    </row>
    <row r="64" spans="1:6">
      <c r="A64" t="s">
        <v>394</v>
      </c>
      <c r="B64" t="s">
        <v>395</v>
      </c>
      <c r="C64" t="s">
        <v>396</v>
      </c>
      <c r="D64">
        <v>262</v>
      </c>
      <c r="E64">
        <v>11.5</v>
      </c>
      <c r="F64">
        <v>43</v>
      </c>
    </row>
    <row r="65" spans="1:6">
      <c r="A65" t="s">
        <v>397</v>
      </c>
      <c r="B65" t="s">
        <v>398</v>
      </c>
      <c r="C65" t="s">
        <v>399</v>
      </c>
      <c r="D65">
        <v>212</v>
      </c>
      <c r="E65">
        <v>15.416700000000001</v>
      </c>
      <c r="F65">
        <v>-61.333300000000001</v>
      </c>
    </row>
    <row r="66" spans="1:6">
      <c r="A66" t="s">
        <v>400</v>
      </c>
      <c r="B66" t="s">
        <v>401</v>
      </c>
      <c r="C66" t="s">
        <v>402</v>
      </c>
      <c r="D66">
        <v>214</v>
      </c>
      <c r="E66">
        <v>19</v>
      </c>
      <c r="F66">
        <v>-70.666700000000006</v>
      </c>
    </row>
    <row r="67" spans="1:6">
      <c r="A67" t="s">
        <v>403</v>
      </c>
      <c r="B67" t="s">
        <v>404</v>
      </c>
      <c r="C67" t="s">
        <v>405</v>
      </c>
      <c r="D67">
        <v>218</v>
      </c>
      <c r="E67">
        <v>-2</v>
      </c>
      <c r="F67">
        <v>-77.5</v>
      </c>
    </row>
    <row r="68" spans="1:6">
      <c r="A68" t="s">
        <v>406</v>
      </c>
      <c r="B68" t="s">
        <v>407</v>
      </c>
      <c r="C68" t="s">
        <v>408</v>
      </c>
      <c r="D68">
        <v>818</v>
      </c>
      <c r="E68">
        <v>27</v>
      </c>
      <c r="F68">
        <v>30</v>
      </c>
    </row>
    <row r="69" spans="1:6">
      <c r="A69" t="s">
        <v>409</v>
      </c>
      <c r="B69" t="s">
        <v>410</v>
      </c>
      <c r="C69" t="s">
        <v>411</v>
      </c>
      <c r="D69">
        <v>222</v>
      </c>
      <c r="E69">
        <v>13.833299999999999</v>
      </c>
      <c r="F69">
        <v>-88.916700000000006</v>
      </c>
    </row>
    <row r="70" spans="1:6">
      <c r="A70" t="s">
        <v>412</v>
      </c>
      <c r="B70" t="s">
        <v>413</v>
      </c>
      <c r="C70" t="s">
        <v>414</v>
      </c>
      <c r="D70">
        <v>226</v>
      </c>
      <c r="E70">
        <v>2</v>
      </c>
      <c r="F70">
        <v>10</v>
      </c>
    </row>
    <row r="71" spans="1:6">
      <c r="A71" t="s">
        <v>415</v>
      </c>
      <c r="B71" t="s">
        <v>416</v>
      </c>
      <c r="C71" t="s">
        <v>417</v>
      </c>
      <c r="D71">
        <v>232</v>
      </c>
      <c r="E71">
        <v>15</v>
      </c>
      <c r="F71">
        <v>39</v>
      </c>
    </row>
    <row r="72" spans="1:6">
      <c r="A72" t="s">
        <v>418</v>
      </c>
      <c r="B72" t="s">
        <v>419</v>
      </c>
      <c r="C72" t="s">
        <v>420</v>
      </c>
      <c r="D72">
        <v>233</v>
      </c>
      <c r="E72">
        <v>59</v>
      </c>
      <c r="F72">
        <v>26</v>
      </c>
    </row>
    <row r="73" spans="1:6">
      <c r="A73" t="s">
        <v>421</v>
      </c>
      <c r="B73" t="s">
        <v>422</v>
      </c>
      <c r="C73" t="s">
        <v>423</v>
      </c>
      <c r="D73">
        <v>231</v>
      </c>
      <c r="E73">
        <v>8</v>
      </c>
      <c r="F73">
        <v>38</v>
      </c>
    </row>
    <row r="74" spans="1:6">
      <c r="A74" t="s">
        <v>424</v>
      </c>
      <c r="B74" t="s">
        <v>425</v>
      </c>
      <c r="C74" t="s">
        <v>426</v>
      </c>
      <c r="D74">
        <v>238</v>
      </c>
      <c r="E74">
        <v>-51.75</v>
      </c>
      <c r="F74">
        <v>-59</v>
      </c>
    </row>
    <row r="75" spans="1:6">
      <c r="A75" t="s">
        <v>427</v>
      </c>
      <c r="B75" t="s">
        <v>428</v>
      </c>
      <c r="C75" t="s">
        <v>429</v>
      </c>
      <c r="D75">
        <v>234</v>
      </c>
      <c r="E75">
        <v>62</v>
      </c>
      <c r="F75">
        <v>-7</v>
      </c>
    </row>
    <row r="76" spans="1:6">
      <c r="A76" t="s">
        <v>430</v>
      </c>
      <c r="B76" t="s">
        <v>431</v>
      </c>
      <c r="C76" t="s">
        <v>432</v>
      </c>
      <c r="D76">
        <v>242</v>
      </c>
      <c r="E76">
        <v>-18</v>
      </c>
      <c r="F76">
        <v>175</v>
      </c>
    </row>
    <row r="77" spans="1:6">
      <c r="A77" t="s">
        <v>433</v>
      </c>
      <c r="B77" t="s">
        <v>434</v>
      </c>
      <c r="C77" t="s">
        <v>435</v>
      </c>
      <c r="D77">
        <v>246</v>
      </c>
      <c r="E77">
        <v>64</v>
      </c>
      <c r="F77">
        <v>26</v>
      </c>
    </row>
    <row r="78" spans="1:6">
      <c r="A78" t="s">
        <v>436</v>
      </c>
      <c r="B78" t="s">
        <v>437</v>
      </c>
      <c r="C78" t="s">
        <v>438</v>
      </c>
      <c r="D78">
        <v>250</v>
      </c>
      <c r="E78">
        <v>46</v>
      </c>
      <c r="F78">
        <v>2</v>
      </c>
    </row>
    <row r="79" spans="1:6">
      <c r="A79" t="s">
        <v>439</v>
      </c>
      <c r="B79" t="s">
        <v>440</v>
      </c>
      <c r="C79" t="s">
        <v>441</v>
      </c>
      <c r="D79">
        <v>254</v>
      </c>
      <c r="E79">
        <v>4</v>
      </c>
      <c r="F79">
        <v>-53</v>
      </c>
    </row>
    <row r="80" spans="1:6">
      <c r="A80" t="s">
        <v>442</v>
      </c>
      <c r="B80" t="s">
        <v>443</v>
      </c>
      <c r="C80" t="s">
        <v>444</v>
      </c>
      <c r="D80">
        <v>258</v>
      </c>
      <c r="E80">
        <v>-15</v>
      </c>
      <c r="F80">
        <v>-140</v>
      </c>
    </row>
    <row r="81" spans="1:6">
      <c r="A81" t="s">
        <v>445</v>
      </c>
      <c r="B81" t="s">
        <v>446</v>
      </c>
      <c r="C81" t="s">
        <v>447</v>
      </c>
      <c r="D81">
        <v>260</v>
      </c>
      <c r="E81">
        <v>-43</v>
      </c>
      <c r="F81">
        <v>67</v>
      </c>
    </row>
    <row r="82" spans="1:6">
      <c r="A82" t="s">
        <v>448</v>
      </c>
      <c r="B82" t="s">
        <v>449</v>
      </c>
      <c r="C82" t="s">
        <v>450</v>
      </c>
      <c r="D82">
        <v>266</v>
      </c>
      <c r="E82">
        <v>-1</v>
      </c>
      <c r="F82">
        <v>11.75</v>
      </c>
    </row>
    <row r="83" spans="1:6">
      <c r="A83" t="s">
        <v>451</v>
      </c>
      <c r="B83" t="s">
        <v>452</v>
      </c>
      <c r="C83" t="s">
        <v>453</v>
      </c>
      <c r="D83">
        <v>270</v>
      </c>
      <c r="E83">
        <v>13.466699999999999</v>
      </c>
      <c r="F83">
        <v>-16.566700000000001</v>
      </c>
    </row>
    <row r="84" spans="1:6">
      <c r="A84" t="s">
        <v>454</v>
      </c>
      <c r="B84" t="s">
        <v>455</v>
      </c>
      <c r="C84" t="s">
        <v>456</v>
      </c>
      <c r="D84">
        <v>268</v>
      </c>
      <c r="E84">
        <v>42</v>
      </c>
      <c r="F84">
        <v>43.5</v>
      </c>
    </row>
    <row r="85" spans="1:6">
      <c r="A85" t="s">
        <v>457</v>
      </c>
      <c r="B85" t="s">
        <v>458</v>
      </c>
      <c r="C85" t="s">
        <v>459</v>
      </c>
      <c r="D85">
        <v>276</v>
      </c>
      <c r="E85">
        <v>51</v>
      </c>
      <c r="F85">
        <v>9</v>
      </c>
    </row>
    <row r="86" spans="1:6">
      <c r="A86" t="s">
        <v>460</v>
      </c>
      <c r="B86" t="s">
        <v>461</v>
      </c>
      <c r="C86" t="s">
        <v>462</v>
      </c>
      <c r="D86">
        <v>288</v>
      </c>
      <c r="E86">
        <v>8</v>
      </c>
      <c r="F86">
        <v>-2</v>
      </c>
    </row>
    <row r="87" spans="1:6">
      <c r="A87" t="s">
        <v>463</v>
      </c>
      <c r="B87" t="s">
        <v>464</v>
      </c>
      <c r="C87" t="s">
        <v>465</v>
      </c>
      <c r="D87">
        <v>292</v>
      </c>
      <c r="E87">
        <v>36.183300000000003</v>
      </c>
      <c r="F87">
        <v>-5.3666999999999998</v>
      </c>
    </row>
    <row r="88" spans="1:6">
      <c r="A88" t="s">
        <v>466</v>
      </c>
      <c r="B88" t="s">
        <v>467</v>
      </c>
      <c r="C88" t="s">
        <v>468</v>
      </c>
      <c r="D88">
        <v>300</v>
      </c>
      <c r="E88">
        <v>39</v>
      </c>
      <c r="F88">
        <v>22</v>
      </c>
    </row>
    <row r="89" spans="1:6">
      <c r="A89" t="s">
        <v>469</v>
      </c>
      <c r="B89" t="s">
        <v>470</v>
      </c>
      <c r="C89" t="s">
        <v>471</v>
      </c>
      <c r="D89">
        <v>304</v>
      </c>
      <c r="E89">
        <v>72</v>
      </c>
      <c r="F89">
        <v>-40</v>
      </c>
    </row>
    <row r="90" spans="1:6">
      <c r="A90" t="s">
        <v>472</v>
      </c>
      <c r="B90" t="s">
        <v>473</v>
      </c>
      <c r="C90" t="s">
        <v>474</v>
      </c>
      <c r="D90">
        <v>308</v>
      </c>
      <c r="E90">
        <v>12.1167</v>
      </c>
      <c r="F90">
        <v>-61.666699999999999</v>
      </c>
    </row>
    <row r="91" spans="1:6">
      <c r="A91" t="s">
        <v>475</v>
      </c>
      <c r="B91" t="s">
        <v>476</v>
      </c>
      <c r="C91" t="s">
        <v>477</v>
      </c>
      <c r="D91">
        <v>312</v>
      </c>
      <c r="E91">
        <v>16.25</v>
      </c>
      <c r="F91">
        <v>-61.583300000000001</v>
      </c>
    </row>
    <row r="92" spans="1:6">
      <c r="A92" t="s">
        <v>478</v>
      </c>
      <c r="B92" t="s">
        <v>479</v>
      </c>
      <c r="C92" t="s">
        <v>480</v>
      </c>
      <c r="D92">
        <v>316</v>
      </c>
      <c r="E92">
        <v>13.466699999999999</v>
      </c>
      <c r="F92">
        <v>144.7833</v>
      </c>
    </row>
    <row r="93" spans="1:6">
      <c r="A93" t="s">
        <v>481</v>
      </c>
      <c r="B93" t="s">
        <v>482</v>
      </c>
      <c r="C93" t="s">
        <v>483</v>
      </c>
      <c r="D93">
        <v>320</v>
      </c>
      <c r="E93">
        <v>15.5</v>
      </c>
      <c r="F93">
        <v>-90.25</v>
      </c>
    </row>
    <row r="94" spans="1:6">
      <c r="A94" t="s">
        <v>484</v>
      </c>
      <c r="B94" t="s">
        <v>485</v>
      </c>
      <c r="C94" t="s">
        <v>486</v>
      </c>
      <c r="D94">
        <v>831</v>
      </c>
      <c r="E94">
        <v>49.5</v>
      </c>
      <c r="F94">
        <v>-2.56</v>
      </c>
    </row>
    <row r="95" spans="1:6">
      <c r="A95" t="s">
        <v>487</v>
      </c>
      <c r="B95" t="s">
        <v>488</v>
      </c>
      <c r="C95" t="s">
        <v>489</v>
      </c>
      <c r="D95">
        <v>324</v>
      </c>
      <c r="E95">
        <v>11</v>
      </c>
      <c r="F95">
        <v>-10</v>
      </c>
    </row>
    <row r="96" spans="1:6">
      <c r="A96" t="s">
        <v>490</v>
      </c>
      <c r="B96" t="s">
        <v>491</v>
      </c>
      <c r="C96" t="s">
        <v>492</v>
      </c>
      <c r="D96">
        <v>624</v>
      </c>
      <c r="E96">
        <v>12</v>
      </c>
      <c r="F96">
        <v>-15</v>
      </c>
    </row>
    <row r="97" spans="1:6">
      <c r="A97" t="s">
        <v>493</v>
      </c>
      <c r="B97" t="s">
        <v>494</v>
      </c>
      <c r="C97" t="s">
        <v>495</v>
      </c>
      <c r="D97">
        <v>328</v>
      </c>
      <c r="E97">
        <v>5</v>
      </c>
      <c r="F97">
        <v>-59</v>
      </c>
    </row>
    <row r="98" spans="1:6">
      <c r="A98" t="s">
        <v>496</v>
      </c>
      <c r="B98" t="s">
        <v>497</v>
      </c>
      <c r="C98" t="s">
        <v>498</v>
      </c>
      <c r="D98">
        <v>332</v>
      </c>
      <c r="E98">
        <v>19</v>
      </c>
      <c r="F98">
        <v>-72.416700000000006</v>
      </c>
    </row>
    <row r="99" spans="1:6">
      <c r="A99" t="s">
        <v>499</v>
      </c>
      <c r="B99" t="s">
        <v>500</v>
      </c>
      <c r="C99" t="s">
        <v>501</v>
      </c>
      <c r="D99">
        <v>334</v>
      </c>
      <c r="E99">
        <v>-53.1</v>
      </c>
      <c r="F99">
        <v>72.5167</v>
      </c>
    </row>
    <row r="100" spans="1:6">
      <c r="A100" t="s">
        <v>502</v>
      </c>
      <c r="B100" t="s">
        <v>503</v>
      </c>
      <c r="C100" t="s">
        <v>504</v>
      </c>
      <c r="D100">
        <v>336</v>
      </c>
      <c r="E100">
        <v>41.9</v>
      </c>
      <c r="F100">
        <v>12.45</v>
      </c>
    </row>
    <row r="101" spans="1:6">
      <c r="A101" t="s">
        <v>505</v>
      </c>
      <c r="B101" t="s">
        <v>506</v>
      </c>
      <c r="C101" t="s">
        <v>507</v>
      </c>
      <c r="D101">
        <v>340</v>
      </c>
      <c r="E101">
        <v>15</v>
      </c>
      <c r="F101">
        <v>-86.5</v>
      </c>
    </row>
    <row r="102" spans="1:6">
      <c r="A102" t="s">
        <v>508</v>
      </c>
      <c r="B102" t="s">
        <v>509</v>
      </c>
      <c r="C102" t="s">
        <v>510</v>
      </c>
      <c r="D102">
        <v>344</v>
      </c>
      <c r="E102">
        <v>22.25</v>
      </c>
      <c r="F102">
        <v>114.16670000000001</v>
      </c>
    </row>
    <row r="103" spans="1:6">
      <c r="A103" t="s">
        <v>511</v>
      </c>
      <c r="B103" t="s">
        <v>512</v>
      </c>
      <c r="C103" t="s">
        <v>513</v>
      </c>
      <c r="D103">
        <v>348</v>
      </c>
      <c r="E103">
        <v>47</v>
      </c>
      <c r="F103">
        <v>20</v>
      </c>
    </row>
    <row r="104" spans="1:6">
      <c r="A104" t="s">
        <v>514</v>
      </c>
      <c r="B104" t="s">
        <v>515</v>
      </c>
      <c r="C104" t="s">
        <v>516</v>
      </c>
      <c r="D104">
        <v>352</v>
      </c>
      <c r="E104">
        <v>65</v>
      </c>
      <c r="F104">
        <v>-18</v>
      </c>
    </row>
    <row r="105" spans="1:6">
      <c r="A105" t="s">
        <v>517</v>
      </c>
      <c r="B105" t="s">
        <v>518</v>
      </c>
      <c r="C105" t="s">
        <v>519</v>
      </c>
      <c r="D105">
        <v>356</v>
      </c>
      <c r="E105">
        <v>20</v>
      </c>
      <c r="F105">
        <v>77</v>
      </c>
    </row>
    <row r="106" spans="1:6">
      <c r="A106" t="s">
        <v>520</v>
      </c>
      <c r="B106" t="s">
        <v>521</v>
      </c>
      <c r="C106" t="s">
        <v>522</v>
      </c>
      <c r="D106">
        <v>360</v>
      </c>
      <c r="E106">
        <v>-5</v>
      </c>
      <c r="F106">
        <v>120</v>
      </c>
    </row>
    <row r="107" spans="1:6">
      <c r="A107" t="s">
        <v>523</v>
      </c>
      <c r="B107" t="s">
        <v>524</v>
      </c>
      <c r="C107" t="s">
        <v>525</v>
      </c>
      <c r="D107">
        <v>364</v>
      </c>
      <c r="E107">
        <v>32</v>
      </c>
      <c r="F107">
        <v>53</v>
      </c>
    </row>
    <row r="108" spans="1:6">
      <c r="A108" t="s">
        <v>526</v>
      </c>
      <c r="B108" t="s">
        <v>527</v>
      </c>
      <c r="C108" t="s">
        <v>528</v>
      </c>
      <c r="D108">
        <v>368</v>
      </c>
      <c r="E108">
        <v>33</v>
      </c>
      <c r="F108">
        <v>44</v>
      </c>
    </row>
    <row r="109" spans="1:6">
      <c r="A109" t="s">
        <v>529</v>
      </c>
      <c r="B109" t="s">
        <v>530</v>
      </c>
      <c r="C109" t="s">
        <v>531</v>
      </c>
      <c r="D109">
        <v>372</v>
      </c>
      <c r="E109">
        <v>53</v>
      </c>
      <c r="F109">
        <v>-8</v>
      </c>
    </row>
    <row r="110" spans="1:6">
      <c r="A110" t="s">
        <v>532</v>
      </c>
      <c r="B110" t="s">
        <v>533</v>
      </c>
      <c r="C110" t="s">
        <v>534</v>
      </c>
      <c r="D110">
        <v>833</v>
      </c>
      <c r="E110">
        <v>54.23</v>
      </c>
      <c r="F110">
        <v>-4.55</v>
      </c>
    </row>
    <row r="111" spans="1:6">
      <c r="A111" t="s">
        <v>535</v>
      </c>
      <c r="B111" t="s">
        <v>536</v>
      </c>
      <c r="C111" t="s">
        <v>537</v>
      </c>
      <c r="D111">
        <v>376</v>
      </c>
      <c r="E111">
        <v>31.5</v>
      </c>
      <c r="F111">
        <v>34.75</v>
      </c>
    </row>
    <row r="112" spans="1:6">
      <c r="A112" t="s">
        <v>538</v>
      </c>
      <c r="B112" t="s">
        <v>539</v>
      </c>
      <c r="C112" t="s">
        <v>540</v>
      </c>
      <c r="D112">
        <v>380</v>
      </c>
      <c r="E112">
        <v>42.833300000000001</v>
      </c>
      <c r="F112">
        <v>12.833299999999999</v>
      </c>
    </row>
    <row r="113" spans="1:6">
      <c r="A113" t="s">
        <v>541</v>
      </c>
      <c r="B113" t="s">
        <v>542</v>
      </c>
      <c r="C113" t="s">
        <v>543</v>
      </c>
      <c r="D113">
        <v>388</v>
      </c>
      <c r="E113">
        <v>18.25</v>
      </c>
      <c r="F113">
        <v>-77.5</v>
      </c>
    </row>
    <row r="114" spans="1:6">
      <c r="A114" t="s">
        <v>544</v>
      </c>
      <c r="B114" t="s">
        <v>545</v>
      </c>
      <c r="C114" t="s">
        <v>546</v>
      </c>
      <c r="D114">
        <v>392</v>
      </c>
      <c r="E114">
        <v>36</v>
      </c>
      <c r="F114">
        <v>138</v>
      </c>
    </row>
    <row r="115" spans="1:6">
      <c r="A115" t="s">
        <v>547</v>
      </c>
      <c r="B115" t="s">
        <v>548</v>
      </c>
      <c r="C115" t="s">
        <v>549</v>
      </c>
      <c r="D115">
        <v>832</v>
      </c>
      <c r="E115">
        <v>49.21</v>
      </c>
      <c r="F115">
        <v>-2.13</v>
      </c>
    </row>
    <row r="116" spans="1:6">
      <c r="A116" t="s">
        <v>550</v>
      </c>
      <c r="B116" t="s">
        <v>551</v>
      </c>
      <c r="C116" t="s">
        <v>552</v>
      </c>
      <c r="D116">
        <v>400</v>
      </c>
      <c r="E116">
        <v>31</v>
      </c>
      <c r="F116">
        <v>36</v>
      </c>
    </row>
    <row r="117" spans="1:6">
      <c r="A117" t="s">
        <v>553</v>
      </c>
      <c r="B117" t="s">
        <v>554</v>
      </c>
      <c r="C117" t="s">
        <v>555</v>
      </c>
      <c r="D117">
        <v>398</v>
      </c>
      <c r="E117">
        <v>48</v>
      </c>
      <c r="F117">
        <v>68</v>
      </c>
    </row>
    <row r="118" spans="1:6">
      <c r="A118" t="s">
        <v>556</v>
      </c>
      <c r="B118" t="s">
        <v>557</v>
      </c>
      <c r="C118" t="s">
        <v>558</v>
      </c>
      <c r="D118">
        <v>404</v>
      </c>
      <c r="E118">
        <v>1</v>
      </c>
      <c r="F118">
        <v>38</v>
      </c>
    </row>
    <row r="119" spans="1:6">
      <c r="A119" t="s">
        <v>559</v>
      </c>
      <c r="B119" t="s">
        <v>560</v>
      </c>
      <c r="C119" t="s">
        <v>561</v>
      </c>
      <c r="D119">
        <v>296</v>
      </c>
      <c r="E119">
        <v>1.4167000000000001</v>
      </c>
      <c r="F119">
        <v>173</v>
      </c>
    </row>
    <row r="120" spans="1:6">
      <c r="A120" t="s">
        <v>562</v>
      </c>
      <c r="B120" t="s">
        <v>563</v>
      </c>
      <c r="C120" t="s">
        <v>564</v>
      </c>
      <c r="D120">
        <v>408</v>
      </c>
      <c r="E120">
        <v>40</v>
      </c>
      <c r="F120">
        <v>127</v>
      </c>
    </row>
    <row r="121" spans="1:6">
      <c r="A121" t="s">
        <v>565</v>
      </c>
      <c r="B121" t="s">
        <v>566</v>
      </c>
      <c r="C121" t="s">
        <v>567</v>
      </c>
      <c r="D121">
        <v>410</v>
      </c>
      <c r="E121">
        <v>37</v>
      </c>
      <c r="F121">
        <v>127.5</v>
      </c>
    </row>
    <row r="122" spans="1:6">
      <c r="A122" t="s">
        <v>568</v>
      </c>
      <c r="B122" t="s">
        <v>569</v>
      </c>
      <c r="C122" t="s">
        <v>570</v>
      </c>
      <c r="D122">
        <v>414</v>
      </c>
      <c r="E122">
        <v>29.337499999999999</v>
      </c>
      <c r="F122">
        <v>47.658099999999997</v>
      </c>
    </row>
    <row r="123" spans="1:6">
      <c r="A123" t="s">
        <v>571</v>
      </c>
      <c r="B123" t="s">
        <v>572</v>
      </c>
      <c r="C123" t="s">
        <v>573</v>
      </c>
      <c r="D123">
        <v>417</v>
      </c>
      <c r="E123">
        <v>41</v>
      </c>
      <c r="F123">
        <v>75</v>
      </c>
    </row>
    <row r="124" spans="1:6">
      <c r="A124" t="s">
        <v>574</v>
      </c>
      <c r="B124" t="s">
        <v>575</v>
      </c>
      <c r="C124" t="s">
        <v>576</v>
      </c>
      <c r="D124">
        <v>418</v>
      </c>
      <c r="E124">
        <v>18</v>
      </c>
      <c r="F124">
        <v>105</v>
      </c>
    </row>
    <row r="125" spans="1:6">
      <c r="A125" t="s">
        <v>577</v>
      </c>
      <c r="B125" t="s">
        <v>578</v>
      </c>
      <c r="C125" t="s">
        <v>579</v>
      </c>
      <c r="D125">
        <v>428</v>
      </c>
      <c r="E125">
        <v>57</v>
      </c>
      <c r="F125">
        <v>25</v>
      </c>
    </row>
    <row r="126" spans="1:6">
      <c r="A126" t="s">
        <v>580</v>
      </c>
      <c r="B126" t="s">
        <v>581</v>
      </c>
      <c r="C126" t="s">
        <v>582</v>
      </c>
      <c r="D126">
        <v>422</v>
      </c>
      <c r="E126">
        <v>33.833300000000001</v>
      </c>
      <c r="F126">
        <v>35.833300000000001</v>
      </c>
    </row>
    <row r="127" spans="1:6">
      <c r="A127" t="s">
        <v>583</v>
      </c>
      <c r="B127" t="s">
        <v>584</v>
      </c>
      <c r="C127" t="s">
        <v>585</v>
      </c>
      <c r="D127">
        <v>426</v>
      </c>
      <c r="E127">
        <v>-29.5</v>
      </c>
      <c r="F127">
        <v>28.5</v>
      </c>
    </row>
    <row r="128" spans="1:6">
      <c r="A128" t="s">
        <v>586</v>
      </c>
      <c r="B128" t="s">
        <v>587</v>
      </c>
      <c r="C128" t="s">
        <v>588</v>
      </c>
      <c r="D128">
        <v>430</v>
      </c>
      <c r="E128">
        <v>6.5</v>
      </c>
      <c r="F128">
        <v>-9.5</v>
      </c>
    </row>
    <row r="129" spans="1:6">
      <c r="A129" t="s">
        <v>589</v>
      </c>
      <c r="B129" t="s">
        <v>590</v>
      </c>
      <c r="C129" t="s">
        <v>591</v>
      </c>
      <c r="D129">
        <v>434</v>
      </c>
      <c r="E129">
        <v>25</v>
      </c>
      <c r="F129">
        <v>17</v>
      </c>
    </row>
    <row r="130" spans="1:6">
      <c r="A130" t="s">
        <v>592</v>
      </c>
      <c r="B130" t="s">
        <v>593</v>
      </c>
      <c r="C130" t="s">
        <v>594</v>
      </c>
      <c r="D130">
        <v>438</v>
      </c>
      <c r="E130">
        <v>47.166699999999999</v>
      </c>
      <c r="F130">
        <v>9.5333000000000006</v>
      </c>
    </row>
    <row r="131" spans="1:6">
      <c r="A131" t="s">
        <v>595</v>
      </c>
      <c r="B131" t="s">
        <v>596</v>
      </c>
      <c r="C131" t="s">
        <v>597</v>
      </c>
      <c r="D131">
        <v>440</v>
      </c>
      <c r="E131">
        <v>56</v>
      </c>
      <c r="F131">
        <v>24</v>
      </c>
    </row>
    <row r="132" spans="1:6">
      <c r="A132" t="s">
        <v>598</v>
      </c>
      <c r="B132" t="s">
        <v>599</v>
      </c>
      <c r="C132" t="s">
        <v>600</v>
      </c>
      <c r="D132">
        <v>442</v>
      </c>
      <c r="E132">
        <v>49.75</v>
      </c>
      <c r="F132">
        <v>6.1666999999999996</v>
      </c>
    </row>
    <row r="133" spans="1:6">
      <c r="A133" t="s">
        <v>601</v>
      </c>
      <c r="B133" t="s">
        <v>602</v>
      </c>
      <c r="C133" t="s">
        <v>603</v>
      </c>
      <c r="D133">
        <v>446</v>
      </c>
      <c r="E133">
        <v>22.166699999999999</v>
      </c>
      <c r="F133">
        <v>113.55</v>
      </c>
    </row>
    <row r="134" spans="1:6">
      <c r="A134" t="s">
        <v>604</v>
      </c>
      <c r="B134" t="s">
        <v>605</v>
      </c>
      <c r="C134" t="s">
        <v>606</v>
      </c>
      <c r="D134">
        <v>807</v>
      </c>
      <c r="E134">
        <v>41.833300000000001</v>
      </c>
      <c r="F134">
        <v>22</v>
      </c>
    </row>
    <row r="135" spans="1:6">
      <c r="A135" t="s">
        <v>607</v>
      </c>
      <c r="B135" t="s">
        <v>608</v>
      </c>
      <c r="C135" t="s">
        <v>609</v>
      </c>
      <c r="D135">
        <v>450</v>
      </c>
      <c r="E135">
        <v>-20</v>
      </c>
      <c r="F135">
        <v>47</v>
      </c>
    </row>
    <row r="136" spans="1:6">
      <c r="A136" t="s">
        <v>610</v>
      </c>
      <c r="B136" t="s">
        <v>611</v>
      </c>
      <c r="C136" t="s">
        <v>612</v>
      </c>
      <c r="D136">
        <v>454</v>
      </c>
      <c r="E136">
        <v>-13.5</v>
      </c>
      <c r="F136">
        <v>34</v>
      </c>
    </row>
    <row r="137" spans="1:6">
      <c r="A137" t="s">
        <v>613</v>
      </c>
      <c r="B137" t="s">
        <v>614</v>
      </c>
      <c r="C137" t="s">
        <v>615</v>
      </c>
      <c r="D137">
        <v>458</v>
      </c>
      <c r="E137">
        <v>2.5</v>
      </c>
      <c r="F137">
        <v>112.5</v>
      </c>
    </row>
    <row r="138" spans="1:6">
      <c r="A138" t="s">
        <v>616</v>
      </c>
      <c r="B138" t="s">
        <v>617</v>
      </c>
      <c r="C138" t="s">
        <v>618</v>
      </c>
      <c r="D138">
        <v>462</v>
      </c>
      <c r="E138">
        <v>3.25</v>
      </c>
      <c r="F138">
        <v>73</v>
      </c>
    </row>
    <row r="139" spans="1:6">
      <c r="A139" t="s">
        <v>619</v>
      </c>
      <c r="B139" t="s">
        <v>620</v>
      </c>
      <c r="C139" t="s">
        <v>621</v>
      </c>
      <c r="D139">
        <v>466</v>
      </c>
      <c r="E139">
        <v>17</v>
      </c>
      <c r="F139">
        <v>-4</v>
      </c>
    </row>
    <row r="140" spans="1:6">
      <c r="A140" t="s">
        <v>622</v>
      </c>
      <c r="B140" t="s">
        <v>623</v>
      </c>
      <c r="C140" t="s">
        <v>624</v>
      </c>
      <c r="D140">
        <v>470</v>
      </c>
      <c r="E140">
        <v>35.833300000000001</v>
      </c>
      <c r="F140">
        <v>14.583299999999999</v>
      </c>
    </row>
    <row r="141" spans="1:6">
      <c r="A141" t="s">
        <v>625</v>
      </c>
      <c r="B141" t="s">
        <v>626</v>
      </c>
      <c r="C141" t="s">
        <v>627</v>
      </c>
      <c r="D141">
        <v>584</v>
      </c>
      <c r="E141">
        <v>9</v>
      </c>
      <c r="F141">
        <v>168</v>
      </c>
    </row>
    <row r="142" spans="1:6">
      <c r="A142" t="s">
        <v>628</v>
      </c>
      <c r="B142" t="s">
        <v>629</v>
      </c>
      <c r="C142" t="s">
        <v>630</v>
      </c>
      <c r="D142">
        <v>474</v>
      </c>
      <c r="E142">
        <v>14.666700000000001</v>
      </c>
      <c r="F142">
        <v>-61</v>
      </c>
    </row>
    <row r="143" spans="1:6">
      <c r="A143" t="s">
        <v>631</v>
      </c>
      <c r="B143" t="s">
        <v>632</v>
      </c>
      <c r="C143" t="s">
        <v>633</v>
      </c>
      <c r="D143">
        <v>478</v>
      </c>
      <c r="E143">
        <v>20</v>
      </c>
      <c r="F143">
        <v>-12</v>
      </c>
    </row>
    <row r="144" spans="1:6">
      <c r="A144" t="s">
        <v>634</v>
      </c>
      <c r="B144" t="s">
        <v>635</v>
      </c>
      <c r="C144" t="s">
        <v>636</v>
      </c>
      <c r="D144">
        <v>480</v>
      </c>
      <c r="E144">
        <v>-20.283300000000001</v>
      </c>
      <c r="F144">
        <v>57.55</v>
      </c>
    </row>
    <row r="145" spans="1:6">
      <c r="A145" t="s">
        <v>637</v>
      </c>
      <c r="B145" t="s">
        <v>638</v>
      </c>
      <c r="C145" t="s">
        <v>639</v>
      </c>
      <c r="D145">
        <v>175</v>
      </c>
      <c r="E145">
        <v>-12.833299999999999</v>
      </c>
      <c r="F145">
        <v>45.166699999999999</v>
      </c>
    </row>
    <row r="146" spans="1:6">
      <c r="A146" t="s">
        <v>640</v>
      </c>
      <c r="B146" t="s">
        <v>641</v>
      </c>
      <c r="C146" t="s">
        <v>642</v>
      </c>
      <c r="D146">
        <v>484</v>
      </c>
      <c r="E146">
        <v>23</v>
      </c>
      <c r="F146">
        <v>-102</v>
      </c>
    </row>
    <row r="147" spans="1:6">
      <c r="A147" t="s">
        <v>643</v>
      </c>
      <c r="B147" t="s">
        <v>644</v>
      </c>
      <c r="C147" t="s">
        <v>645</v>
      </c>
      <c r="D147">
        <v>583</v>
      </c>
      <c r="E147">
        <v>6.9166999999999996</v>
      </c>
      <c r="F147">
        <v>158.25</v>
      </c>
    </row>
    <row r="148" spans="1:6">
      <c r="A148" t="s">
        <v>646</v>
      </c>
      <c r="B148" t="s">
        <v>647</v>
      </c>
      <c r="C148" t="s">
        <v>648</v>
      </c>
      <c r="D148">
        <v>498</v>
      </c>
      <c r="E148">
        <v>47</v>
      </c>
      <c r="F148">
        <v>29</v>
      </c>
    </row>
    <row r="149" spans="1:6">
      <c r="A149" t="s">
        <v>649</v>
      </c>
      <c r="B149" t="s">
        <v>650</v>
      </c>
      <c r="C149" t="s">
        <v>651</v>
      </c>
      <c r="D149">
        <v>492</v>
      </c>
      <c r="E149">
        <v>43.7333</v>
      </c>
      <c r="F149">
        <v>7.4</v>
      </c>
    </row>
    <row r="150" spans="1:6">
      <c r="A150" t="s">
        <v>652</v>
      </c>
      <c r="B150" t="s">
        <v>653</v>
      </c>
      <c r="C150" t="s">
        <v>654</v>
      </c>
      <c r="D150">
        <v>496</v>
      </c>
      <c r="E150">
        <v>46</v>
      </c>
      <c r="F150">
        <v>105</v>
      </c>
    </row>
    <row r="151" spans="1:6">
      <c r="A151" t="s">
        <v>655</v>
      </c>
      <c r="B151" t="s">
        <v>656</v>
      </c>
      <c r="C151" t="s">
        <v>657</v>
      </c>
      <c r="D151">
        <v>499</v>
      </c>
      <c r="E151">
        <v>42</v>
      </c>
      <c r="F151">
        <v>19</v>
      </c>
    </row>
    <row r="152" spans="1:6">
      <c r="A152" t="s">
        <v>658</v>
      </c>
      <c r="B152" t="s">
        <v>659</v>
      </c>
      <c r="C152" t="s">
        <v>660</v>
      </c>
      <c r="D152">
        <v>500</v>
      </c>
      <c r="E152">
        <v>16.75</v>
      </c>
      <c r="F152">
        <v>-62.2</v>
      </c>
    </row>
    <row r="153" spans="1:6">
      <c r="A153" t="s">
        <v>661</v>
      </c>
      <c r="B153" t="s">
        <v>662</v>
      </c>
      <c r="C153" t="s">
        <v>663</v>
      </c>
      <c r="D153">
        <v>504</v>
      </c>
      <c r="E153">
        <v>32</v>
      </c>
      <c r="F153">
        <v>-5</v>
      </c>
    </row>
    <row r="154" spans="1:6">
      <c r="A154" t="s">
        <v>664</v>
      </c>
      <c r="B154" t="s">
        <v>665</v>
      </c>
      <c r="C154" t="s">
        <v>666</v>
      </c>
      <c r="D154">
        <v>508</v>
      </c>
      <c r="E154">
        <v>-18.25</v>
      </c>
      <c r="F154">
        <v>35</v>
      </c>
    </row>
    <row r="155" spans="1:6">
      <c r="A155" t="s">
        <v>667</v>
      </c>
      <c r="B155" t="s">
        <v>668</v>
      </c>
      <c r="C155" t="s">
        <v>669</v>
      </c>
      <c r="D155">
        <v>104</v>
      </c>
      <c r="E155">
        <v>22</v>
      </c>
      <c r="F155">
        <v>98</v>
      </c>
    </row>
    <row r="156" spans="1:6">
      <c r="A156" t="s">
        <v>670</v>
      </c>
      <c r="B156" t="s">
        <v>671</v>
      </c>
      <c r="C156" t="s">
        <v>672</v>
      </c>
      <c r="D156">
        <v>516</v>
      </c>
      <c r="E156">
        <v>-22</v>
      </c>
      <c r="F156">
        <v>17</v>
      </c>
    </row>
    <row r="157" spans="1:6">
      <c r="A157" t="s">
        <v>673</v>
      </c>
      <c r="B157" t="s">
        <v>674</v>
      </c>
      <c r="C157" t="s">
        <v>675</v>
      </c>
      <c r="D157">
        <v>520</v>
      </c>
      <c r="E157">
        <v>-0.5333</v>
      </c>
      <c r="F157">
        <v>166.91669999999999</v>
      </c>
    </row>
    <row r="158" spans="1:6">
      <c r="A158" t="s">
        <v>676</v>
      </c>
      <c r="B158" t="s">
        <v>677</v>
      </c>
      <c r="C158" t="s">
        <v>678</v>
      </c>
      <c r="D158">
        <v>524</v>
      </c>
      <c r="E158">
        <v>28</v>
      </c>
      <c r="F158">
        <v>84</v>
      </c>
    </row>
    <row r="159" spans="1:6">
      <c r="A159" t="s">
        <v>679</v>
      </c>
      <c r="B159" t="s">
        <v>680</v>
      </c>
      <c r="C159" t="s">
        <v>681</v>
      </c>
      <c r="D159">
        <v>528</v>
      </c>
      <c r="E159">
        <v>52.5</v>
      </c>
      <c r="F159">
        <v>5.75</v>
      </c>
    </row>
    <row r="160" spans="1:6">
      <c r="A160" t="s">
        <v>682</v>
      </c>
      <c r="B160" t="s">
        <v>683</v>
      </c>
      <c r="C160" t="s">
        <v>684</v>
      </c>
      <c r="D160">
        <v>530</v>
      </c>
      <c r="E160">
        <v>12.25</v>
      </c>
      <c r="F160">
        <v>-68.75</v>
      </c>
    </row>
    <row r="161" spans="1:6">
      <c r="A161" t="s">
        <v>685</v>
      </c>
      <c r="B161" t="s">
        <v>686</v>
      </c>
      <c r="C161" t="s">
        <v>687</v>
      </c>
      <c r="D161">
        <v>540</v>
      </c>
      <c r="E161">
        <v>-21.5</v>
      </c>
      <c r="F161">
        <v>165.5</v>
      </c>
    </row>
    <row r="162" spans="1:6">
      <c r="A162" t="s">
        <v>688</v>
      </c>
      <c r="B162" t="s">
        <v>689</v>
      </c>
      <c r="C162" t="s">
        <v>690</v>
      </c>
      <c r="D162">
        <v>554</v>
      </c>
      <c r="E162">
        <v>-41</v>
      </c>
      <c r="F162">
        <v>174</v>
      </c>
    </row>
    <row r="163" spans="1:6">
      <c r="A163" t="s">
        <v>691</v>
      </c>
      <c r="B163" t="s">
        <v>692</v>
      </c>
      <c r="C163" t="s">
        <v>693</v>
      </c>
      <c r="D163">
        <v>558</v>
      </c>
      <c r="E163">
        <v>13</v>
      </c>
      <c r="F163">
        <v>-85</v>
      </c>
    </row>
    <row r="164" spans="1:6">
      <c r="A164" t="s">
        <v>694</v>
      </c>
      <c r="B164" t="s">
        <v>695</v>
      </c>
      <c r="C164" t="s">
        <v>696</v>
      </c>
      <c r="D164">
        <v>562</v>
      </c>
      <c r="E164">
        <v>16</v>
      </c>
      <c r="F164">
        <v>8</v>
      </c>
    </row>
    <row r="165" spans="1:6">
      <c r="A165" t="s">
        <v>697</v>
      </c>
      <c r="B165" t="s">
        <v>698</v>
      </c>
      <c r="C165" t="s">
        <v>699</v>
      </c>
      <c r="D165">
        <v>566</v>
      </c>
      <c r="E165">
        <v>10</v>
      </c>
      <c r="F165">
        <v>8</v>
      </c>
    </row>
    <row r="166" spans="1:6">
      <c r="A166" t="s">
        <v>700</v>
      </c>
      <c r="B166" t="s">
        <v>701</v>
      </c>
      <c r="C166" t="s">
        <v>702</v>
      </c>
      <c r="D166">
        <v>570</v>
      </c>
      <c r="E166">
        <v>-19.033300000000001</v>
      </c>
      <c r="F166">
        <v>-169.86670000000001</v>
      </c>
    </row>
    <row r="167" spans="1:6">
      <c r="A167" t="s">
        <v>703</v>
      </c>
      <c r="B167" t="s">
        <v>704</v>
      </c>
      <c r="C167" t="s">
        <v>705</v>
      </c>
      <c r="D167">
        <v>574</v>
      </c>
      <c r="E167">
        <v>-29.033300000000001</v>
      </c>
      <c r="F167">
        <v>167.95</v>
      </c>
    </row>
    <row r="168" spans="1:6">
      <c r="A168" t="s">
        <v>706</v>
      </c>
      <c r="B168" t="s">
        <v>707</v>
      </c>
      <c r="C168" t="s">
        <v>708</v>
      </c>
      <c r="D168">
        <v>580</v>
      </c>
      <c r="E168">
        <v>15.2</v>
      </c>
      <c r="F168">
        <v>145.75</v>
      </c>
    </row>
    <row r="169" spans="1:6">
      <c r="A169" t="s">
        <v>709</v>
      </c>
      <c r="B169" t="s">
        <v>710</v>
      </c>
      <c r="C169" t="s">
        <v>711</v>
      </c>
      <c r="D169">
        <v>578</v>
      </c>
      <c r="E169">
        <v>62</v>
      </c>
      <c r="F169">
        <v>10</v>
      </c>
    </row>
    <row r="170" spans="1:6">
      <c r="A170" t="s">
        <v>712</v>
      </c>
      <c r="B170" t="s">
        <v>713</v>
      </c>
      <c r="C170" t="s">
        <v>714</v>
      </c>
      <c r="D170">
        <v>512</v>
      </c>
      <c r="E170">
        <v>21</v>
      </c>
      <c r="F170">
        <v>57</v>
      </c>
    </row>
    <row r="171" spans="1:6">
      <c r="A171" t="s">
        <v>715</v>
      </c>
      <c r="B171" t="s">
        <v>716</v>
      </c>
      <c r="C171" t="s">
        <v>717</v>
      </c>
      <c r="D171">
        <v>586</v>
      </c>
      <c r="E171">
        <v>30</v>
      </c>
      <c r="F171">
        <v>70</v>
      </c>
    </row>
    <row r="172" spans="1:6">
      <c r="A172" t="s">
        <v>718</v>
      </c>
      <c r="B172" t="s">
        <v>719</v>
      </c>
      <c r="C172" t="s">
        <v>720</v>
      </c>
      <c r="D172">
        <v>585</v>
      </c>
      <c r="E172">
        <v>7.5</v>
      </c>
      <c r="F172">
        <v>134.5</v>
      </c>
    </row>
    <row r="173" spans="1:6">
      <c r="A173" t="s">
        <v>721</v>
      </c>
      <c r="B173" t="s">
        <v>722</v>
      </c>
      <c r="C173" t="s">
        <v>723</v>
      </c>
      <c r="D173">
        <v>275</v>
      </c>
      <c r="E173">
        <v>32</v>
      </c>
      <c r="F173">
        <v>35.25</v>
      </c>
    </row>
    <row r="174" spans="1:6">
      <c r="A174" t="s">
        <v>724</v>
      </c>
      <c r="B174" t="s">
        <v>725</v>
      </c>
      <c r="C174" t="s">
        <v>726</v>
      </c>
      <c r="D174">
        <v>591</v>
      </c>
      <c r="E174">
        <v>9</v>
      </c>
      <c r="F174">
        <v>-80</v>
      </c>
    </row>
    <row r="175" spans="1:6">
      <c r="A175" t="s">
        <v>727</v>
      </c>
      <c r="B175" t="s">
        <v>728</v>
      </c>
      <c r="C175" t="s">
        <v>729</v>
      </c>
      <c r="D175">
        <v>598</v>
      </c>
      <c r="E175">
        <v>-6</v>
      </c>
      <c r="F175">
        <v>147</v>
      </c>
    </row>
    <row r="176" spans="1:6">
      <c r="A176" t="s">
        <v>730</v>
      </c>
      <c r="B176" t="s">
        <v>731</v>
      </c>
      <c r="C176" t="s">
        <v>732</v>
      </c>
      <c r="D176">
        <v>600</v>
      </c>
      <c r="E176">
        <v>-23</v>
      </c>
      <c r="F176">
        <v>-58</v>
      </c>
    </row>
    <row r="177" spans="1:6">
      <c r="A177" t="s">
        <v>733</v>
      </c>
      <c r="B177" t="s">
        <v>734</v>
      </c>
      <c r="C177" t="s">
        <v>735</v>
      </c>
      <c r="D177">
        <v>604</v>
      </c>
      <c r="E177">
        <v>-10</v>
      </c>
      <c r="F177">
        <v>-76</v>
      </c>
    </row>
    <row r="178" spans="1:6">
      <c r="A178" t="s">
        <v>736</v>
      </c>
      <c r="B178" t="s">
        <v>737</v>
      </c>
      <c r="C178" t="s">
        <v>738</v>
      </c>
      <c r="D178">
        <v>608</v>
      </c>
      <c r="E178">
        <v>13</v>
      </c>
      <c r="F178">
        <v>122</v>
      </c>
    </row>
    <row r="179" spans="1:6">
      <c r="A179" t="s">
        <v>739</v>
      </c>
      <c r="B179" t="s">
        <v>740</v>
      </c>
      <c r="C179" t="s">
        <v>741</v>
      </c>
      <c r="D179">
        <v>612</v>
      </c>
      <c r="E179">
        <v>-24.7</v>
      </c>
      <c r="F179">
        <v>-127.4</v>
      </c>
    </row>
    <row r="180" spans="1:6">
      <c r="A180" t="s">
        <v>742</v>
      </c>
      <c r="B180" t="s">
        <v>743</v>
      </c>
      <c r="C180" t="s">
        <v>744</v>
      </c>
      <c r="D180">
        <v>616</v>
      </c>
      <c r="E180">
        <v>52</v>
      </c>
      <c r="F180">
        <v>20</v>
      </c>
    </row>
    <row r="181" spans="1:6">
      <c r="A181" t="s">
        <v>745</v>
      </c>
      <c r="B181" t="s">
        <v>746</v>
      </c>
      <c r="C181" t="s">
        <v>747</v>
      </c>
      <c r="D181">
        <v>620</v>
      </c>
      <c r="E181">
        <v>39.5</v>
      </c>
      <c r="F181">
        <v>-8</v>
      </c>
    </row>
    <row r="182" spans="1:6">
      <c r="A182" t="s">
        <v>748</v>
      </c>
      <c r="B182" t="s">
        <v>749</v>
      </c>
      <c r="C182" t="s">
        <v>750</v>
      </c>
      <c r="D182">
        <v>630</v>
      </c>
      <c r="E182">
        <v>18.25</v>
      </c>
      <c r="F182">
        <v>-66.5</v>
      </c>
    </row>
    <row r="183" spans="1:6">
      <c r="A183" t="s">
        <v>751</v>
      </c>
      <c r="B183" t="s">
        <v>752</v>
      </c>
      <c r="C183" t="s">
        <v>753</v>
      </c>
      <c r="D183">
        <v>634</v>
      </c>
      <c r="E183">
        <v>25.5</v>
      </c>
      <c r="F183">
        <v>51.25</v>
      </c>
    </row>
    <row r="184" spans="1:6">
      <c r="A184" t="s">
        <v>754</v>
      </c>
      <c r="B184" t="s">
        <v>755</v>
      </c>
      <c r="C184" t="s">
        <v>756</v>
      </c>
      <c r="D184">
        <v>638</v>
      </c>
      <c r="E184">
        <v>-21.1</v>
      </c>
      <c r="F184">
        <v>55.6</v>
      </c>
    </row>
    <row r="185" spans="1:6">
      <c r="A185" t="s">
        <v>757</v>
      </c>
      <c r="B185" t="s">
        <v>758</v>
      </c>
      <c r="C185" t="s">
        <v>759</v>
      </c>
      <c r="D185">
        <v>642</v>
      </c>
      <c r="E185">
        <v>46</v>
      </c>
      <c r="F185">
        <v>25</v>
      </c>
    </row>
    <row r="186" spans="1:6">
      <c r="A186" t="s">
        <v>760</v>
      </c>
      <c r="B186" t="s">
        <v>761</v>
      </c>
      <c r="C186" t="s">
        <v>762</v>
      </c>
      <c r="D186">
        <v>643</v>
      </c>
      <c r="E186">
        <v>60</v>
      </c>
      <c r="F186">
        <v>100</v>
      </c>
    </row>
    <row r="187" spans="1:6">
      <c r="A187" t="s">
        <v>763</v>
      </c>
      <c r="B187" t="s">
        <v>764</v>
      </c>
      <c r="C187" t="s">
        <v>765</v>
      </c>
      <c r="D187">
        <v>646</v>
      </c>
      <c r="E187">
        <v>-2</v>
      </c>
      <c r="F187">
        <v>30</v>
      </c>
    </row>
    <row r="188" spans="1:6">
      <c r="A188" t="s">
        <v>766</v>
      </c>
      <c r="B188" t="s">
        <v>767</v>
      </c>
      <c r="C188" t="s">
        <v>768</v>
      </c>
      <c r="D188">
        <v>654</v>
      </c>
      <c r="E188">
        <v>-15.933299999999999</v>
      </c>
      <c r="F188">
        <v>-5.7</v>
      </c>
    </row>
    <row r="189" spans="1:6">
      <c r="A189" t="s">
        <v>769</v>
      </c>
      <c r="B189" t="s">
        <v>770</v>
      </c>
      <c r="C189" t="s">
        <v>771</v>
      </c>
      <c r="D189">
        <v>659</v>
      </c>
      <c r="E189">
        <v>17.333300000000001</v>
      </c>
      <c r="F189">
        <v>-62.75</v>
      </c>
    </row>
    <row r="190" spans="1:6">
      <c r="A190" t="s">
        <v>772</v>
      </c>
      <c r="B190" t="s">
        <v>773</v>
      </c>
      <c r="C190" t="s">
        <v>774</v>
      </c>
      <c r="D190">
        <v>662</v>
      </c>
      <c r="E190">
        <v>13.8833</v>
      </c>
      <c r="F190">
        <v>-61.133299999999998</v>
      </c>
    </row>
    <row r="191" spans="1:6">
      <c r="A191" t="s">
        <v>775</v>
      </c>
      <c r="B191" t="s">
        <v>776</v>
      </c>
      <c r="C191" t="s">
        <v>777</v>
      </c>
      <c r="D191">
        <v>666</v>
      </c>
      <c r="E191">
        <v>46.833300000000001</v>
      </c>
      <c r="F191">
        <v>-56.333300000000001</v>
      </c>
    </row>
    <row r="192" spans="1:6">
      <c r="A192" t="s">
        <v>778</v>
      </c>
      <c r="B192" t="s">
        <v>779</v>
      </c>
      <c r="C192" t="s">
        <v>780</v>
      </c>
      <c r="D192">
        <v>670</v>
      </c>
      <c r="E192">
        <v>13.25</v>
      </c>
      <c r="F192">
        <v>-61.2</v>
      </c>
    </row>
    <row r="193" spans="1:6">
      <c r="A193" t="s">
        <v>781</v>
      </c>
      <c r="B193" t="s">
        <v>782</v>
      </c>
      <c r="C193" t="s">
        <v>783</v>
      </c>
      <c r="D193">
        <v>882</v>
      </c>
      <c r="E193">
        <v>-13.583299999999999</v>
      </c>
      <c r="F193">
        <v>-172.33330000000001</v>
      </c>
    </row>
    <row r="194" spans="1:6">
      <c r="A194" t="s">
        <v>784</v>
      </c>
      <c r="B194" t="s">
        <v>785</v>
      </c>
      <c r="C194" t="s">
        <v>786</v>
      </c>
      <c r="D194">
        <v>674</v>
      </c>
      <c r="E194">
        <v>43.7667</v>
      </c>
      <c r="F194">
        <v>12.416700000000001</v>
      </c>
    </row>
    <row r="195" spans="1:6">
      <c r="A195" t="s">
        <v>787</v>
      </c>
      <c r="B195" t="s">
        <v>788</v>
      </c>
      <c r="C195" t="s">
        <v>789</v>
      </c>
      <c r="D195">
        <v>678</v>
      </c>
      <c r="E195">
        <v>1</v>
      </c>
      <c r="F195">
        <v>7</v>
      </c>
    </row>
    <row r="196" spans="1:6">
      <c r="A196" t="s">
        <v>790</v>
      </c>
      <c r="B196" t="s">
        <v>791</v>
      </c>
      <c r="C196" t="s">
        <v>792</v>
      </c>
      <c r="D196">
        <v>682</v>
      </c>
      <c r="E196">
        <v>25</v>
      </c>
      <c r="F196">
        <v>45</v>
      </c>
    </row>
    <row r="197" spans="1:6">
      <c r="A197" t="s">
        <v>793</v>
      </c>
      <c r="B197" t="s">
        <v>794</v>
      </c>
      <c r="C197" t="s">
        <v>795</v>
      </c>
      <c r="D197">
        <v>686</v>
      </c>
      <c r="E197">
        <v>14</v>
      </c>
      <c r="F197">
        <v>-14</v>
      </c>
    </row>
    <row r="198" spans="1:6">
      <c r="A198" t="s">
        <v>796</v>
      </c>
      <c r="B198" t="s">
        <v>797</v>
      </c>
      <c r="C198" t="s">
        <v>798</v>
      </c>
      <c r="D198">
        <v>688</v>
      </c>
      <c r="E198">
        <v>44</v>
      </c>
      <c r="F198">
        <v>21</v>
      </c>
    </row>
    <row r="199" spans="1:6">
      <c r="A199" t="s">
        <v>799</v>
      </c>
      <c r="B199" t="s">
        <v>800</v>
      </c>
      <c r="C199" t="s">
        <v>801</v>
      </c>
      <c r="D199">
        <v>690</v>
      </c>
      <c r="E199">
        <v>-4.5833000000000004</v>
      </c>
      <c r="F199">
        <v>55.666699999999999</v>
      </c>
    </row>
    <row r="200" spans="1:6">
      <c r="A200" t="s">
        <v>802</v>
      </c>
      <c r="B200" t="s">
        <v>803</v>
      </c>
      <c r="C200" t="s">
        <v>804</v>
      </c>
      <c r="D200">
        <v>694</v>
      </c>
      <c r="E200">
        <v>8.5</v>
      </c>
      <c r="F200">
        <v>-11.5</v>
      </c>
    </row>
    <row r="201" spans="1:6">
      <c r="A201" t="s">
        <v>805</v>
      </c>
      <c r="B201" t="s">
        <v>806</v>
      </c>
      <c r="C201" t="s">
        <v>807</v>
      </c>
      <c r="D201">
        <v>702</v>
      </c>
      <c r="E201">
        <v>1.3667</v>
      </c>
      <c r="F201">
        <v>103.8</v>
      </c>
    </row>
    <row r="202" spans="1:6">
      <c r="A202" t="s">
        <v>808</v>
      </c>
      <c r="B202" t="s">
        <v>809</v>
      </c>
      <c r="C202" t="s">
        <v>810</v>
      </c>
      <c r="D202">
        <v>703</v>
      </c>
      <c r="E202">
        <v>48.666699999999999</v>
      </c>
      <c r="F202">
        <v>19.5</v>
      </c>
    </row>
    <row r="203" spans="1:6">
      <c r="A203" t="s">
        <v>811</v>
      </c>
      <c r="B203" t="s">
        <v>812</v>
      </c>
      <c r="C203" t="s">
        <v>813</v>
      </c>
      <c r="D203">
        <v>705</v>
      </c>
      <c r="E203">
        <v>46</v>
      </c>
      <c r="F203">
        <v>15</v>
      </c>
    </row>
    <row r="204" spans="1:6">
      <c r="A204" t="s">
        <v>814</v>
      </c>
      <c r="B204" t="s">
        <v>815</v>
      </c>
      <c r="C204" t="s">
        <v>816</v>
      </c>
      <c r="D204">
        <v>90</v>
      </c>
      <c r="E204">
        <v>-8</v>
      </c>
      <c r="F204">
        <v>159</v>
      </c>
    </row>
    <row r="205" spans="1:6">
      <c r="A205" t="s">
        <v>817</v>
      </c>
      <c r="B205" t="s">
        <v>818</v>
      </c>
      <c r="C205" t="s">
        <v>819</v>
      </c>
      <c r="D205">
        <v>706</v>
      </c>
      <c r="E205">
        <v>10</v>
      </c>
      <c r="F205">
        <v>49</v>
      </c>
    </row>
    <row r="206" spans="1:6">
      <c r="A206" t="s">
        <v>820</v>
      </c>
      <c r="B206" t="s">
        <v>821</v>
      </c>
      <c r="C206" t="s">
        <v>822</v>
      </c>
      <c r="D206">
        <v>710</v>
      </c>
      <c r="E206">
        <v>-29</v>
      </c>
      <c r="F206">
        <v>24</v>
      </c>
    </row>
    <row r="207" spans="1:6">
      <c r="A207" t="s">
        <v>823</v>
      </c>
      <c r="B207" t="s">
        <v>824</v>
      </c>
      <c r="C207" t="s">
        <v>825</v>
      </c>
      <c r="D207">
        <v>239</v>
      </c>
      <c r="E207">
        <v>-54.5</v>
      </c>
      <c r="F207">
        <v>-37</v>
      </c>
    </row>
    <row r="208" spans="1:6">
      <c r="A208" t="s">
        <v>826</v>
      </c>
      <c r="B208" t="s">
        <v>827</v>
      </c>
      <c r="C208" t="s">
        <v>828</v>
      </c>
      <c r="D208">
        <v>724</v>
      </c>
      <c r="E208">
        <v>40</v>
      </c>
      <c r="F208">
        <v>-4</v>
      </c>
    </row>
    <row r="209" spans="1:6">
      <c r="A209" t="s">
        <v>829</v>
      </c>
      <c r="B209" t="s">
        <v>830</v>
      </c>
      <c r="C209" t="s">
        <v>831</v>
      </c>
      <c r="D209">
        <v>144</v>
      </c>
      <c r="E209">
        <v>7</v>
      </c>
      <c r="F209">
        <v>81</v>
      </c>
    </row>
    <row r="210" spans="1:6">
      <c r="A210" t="s">
        <v>832</v>
      </c>
      <c r="B210" t="s">
        <v>833</v>
      </c>
      <c r="C210" t="s">
        <v>834</v>
      </c>
      <c r="D210">
        <v>736</v>
      </c>
      <c r="E210">
        <v>15</v>
      </c>
      <c r="F210">
        <v>30</v>
      </c>
    </row>
    <row r="211" spans="1:6">
      <c r="A211" t="s">
        <v>835</v>
      </c>
      <c r="B211" t="s">
        <v>836</v>
      </c>
      <c r="C211" t="s">
        <v>837</v>
      </c>
      <c r="D211">
        <v>740</v>
      </c>
      <c r="E211">
        <v>4</v>
      </c>
      <c r="F211">
        <v>-56</v>
      </c>
    </row>
    <row r="212" spans="1:6">
      <c r="A212" t="s">
        <v>838</v>
      </c>
      <c r="B212" t="s">
        <v>839</v>
      </c>
      <c r="C212" t="s">
        <v>840</v>
      </c>
      <c r="D212">
        <v>744</v>
      </c>
      <c r="E212">
        <v>78</v>
      </c>
      <c r="F212">
        <v>20</v>
      </c>
    </row>
    <row r="213" spans="1:6">
      <c r="A213" t="s">
        <v>841</v>
      </c>
      <c r="B213" t="s">
        <v>842</v>
      </c>
      <c r="C213" t="s">
        <v>843</v>
      </c>
      <c r="D213">
        <v>748</v>
      </c>
      <c r="E213">
        <v>-26.5</v>
      </c>
      <c r="F213">
        <v>31.5</v>
      </c>
    </row>
    <row r="214" spans="1:6">
      <c r="A214" t="s">
        <v>844</v>
      </c>
      <c r="B214" t="s">
        <v>845</v>
      </c>
      <c r="C214" t="s">
        <v>846</v>
      </c>
      <c r="D214">
        <v>752</v>
      </c>
      <c r="E214">
        <v>62</v>
      </c>
      <c r="F214">
        <v>15</v>
      </c>
    </row>
    <row r="215" spans="1:6">
      <c r="A215" t="s">
        <v>847</v>
      </c>
      <c r="B215" t="s">
        <v>848</v>
      </c>
      <c r="C215" t="s">
        <v>849</v>
      </c>
      <c r="D215">
        <v>756</v>
      </c>
      <c r="E215">
        <v>47</v>
      </c>
      <c r="F215">
        <v>8</v>
      </c>
    </row>
    <row r="216" spans="1:6">
      <c r="A216" t="s">
        <v>850</v>
      </c>
      <c r="B216" t="s">
        <v>851</v>
      </c>
      <c r="C216" t="s">
        <v>852</v>
      </c>
      <c r="D216">
        <v>760</v>
      </c>
      <c r="E216">
        <v>35</v>
      </c>
      <c r="F216">
        <v>38</v>
      </c>
    </row>
    <row r="217" spans="1:6">
      <c r="A217" t="s">
        <v>853</v>
      </c>
      <c r="B217" t="s">
        <v>854</v>
      </c>
      <c r="C217" t="s">
        <v>855</v>
      </c>
      <c r="D217">
        <v>158</v>
      </c>
      <c r="E217">
        <v>23.5</v>
      </c>
      <c r="F217">
        <v>121</v>
      </c>
    </row>
    <row r="218" spans="1:6">
      <c r="A218" t="s">
        <v>856</v>
      </c>
      <c r="B218" t="s">
        <v>857</v>
      </c>
      <c r="C218" t="s">
        <v>858</v>
      </c>
      <c r="D218">
        <v>762</v>
      </c>
      <c r="E218">
        <v>39</v>
      </c>
      <c r="F218">
        <v>71</v>
      </c>
    </row>
    <row r="219" spans="1:6">
      <c r="A219" t="s">
        <v>859</v>
      </c>
      <c r="B219" t="s">
        <v>860</v>
      </c>
      <c r="C219" t="s">
        <v>861</v>
      </c>
      <c r="D219">
        <v>834</v>
      </c>
      <c r="E219">
        <v>-6</v>
      </c>
      <c r="F219">
        <v>35</v>
      </c>
    </row>
    <row r="220" spans="1:6">
      <c r="A220" t="s">
        <v>862</v>
      </c>
      <c r="B220" t="s">
        <v>52</v>
      </c>
      <c r="C220" t="s">
        <v>863</v>
      </c>
      <c r="D220">
        <v>764</v>
      </c>
      <c r="E220">
        <v>15</v>
      </c>
      <c r="F220">
        <v>100</v>
      </c>
    </row>
    <row r="221" spans="1:6">
      <c r="A221" t="s">
        <v>864</v>
      </c>
      <c r="B221" t="s">
        <v>865</v>
      </c>
      <c r="C221" t="s">
        <v>866</v>
      </c>
      <c r="D221">
        <v>626</v>
      </c>
      <c r="E221">
        <v>-8.5500000000000007</v>
      </c>
      <c r="F221">
        <v>125.5167</v>
      </c>
    </row>
    <row r="222" spans="1:6">
      <c r="A222" t="s">
        <v>867</v>
      </c>
      <c r="B222" t="s">
        <v>868</v>
      </c>
      <c r="C222" t="s">
        <v>869</v>
      </c>
      <c r="D222">
        <v>768</v>
      </c>
      <c r="E222">
        <v>8</v>
      </c>
      <c r="F222">
        <v>1.1667000000000001</v>
      </c>
    </row>
    <row r="223" spans="1:6">
      <c r="A223" t="s">
        <v>870</v>
      </c>
      <c r="B223" t="s">
        <v>871</v>
      </c>
      <c r="C223" t="s">
        <v>872</v>
      </c>
      <c r="D223">
        <v>772</v>
      </c>
      <c r="E223">
        <v>-9</v>
      </c>
      <c r="F223">
        <v>-172</v>
      </c>
    </row>
    <row r="224" spans="1:6">
      <c r="A224" t="s">
        <v>873</v>
      </c>
      <c r="B224" t="s">
        <v>874</v>
      </c>
      <c r="C224" t="s">
        <v>875</v>
      </c>
      <c r="D224">
        <v>776</v>
      </c>
      <c r="E224">
        <v>-20</v>
      </c>
      <c r="F224">
        <v>-175</v>
      </c>
    </row>
    <row r="225" spans="1:6">
      <c r="A225" t="s">
        <v>876</v>
      </c>
      <c r="B225" t="s">
        <v>877</v>
      </c>
      <c r="C225" t="s">
        <v>878</v>
      </c>
      <c r="D225">
        <v>780</v>
      </c>
      <c r="E225">
        <v>11</v>
      </c>
      <c r="F225">
        <v>-61</v>
      </c>
    </row>
    <row r="226" spans="1:6">
      <c r="A226" t="s">
        <v>879</v>
      </c>
      <c r="B226" t="s">
        <v>880</v>
      </c>
      <c r="C226" t="s">
        <v>881</v>
      </c>
      <c r="D226">
        <v>788</v>
      </c>
      <c r="E226">
        <v>34</v>
      </c>
      <c r="F226">
        <v>9</v>
      </c>
    </row>
    <row r="227" spans="1:6">
      <c r="A227" t="s">
        <v>882</v>
      </c>
      <c r="B227" t="s">
        <v>883</v>
      </c>
      <c r="C227" t="s">
        <v>884</v>
      </c>
      <c r="D227">
        <v>792</v>
      </c>
      <c r="E227">
        <v>39</v>
      </c>
      <c r="F227">
        <v>35</v>
      </c>
    </row>
    <row r="228" spans="1:6">
      <c r="A228" t="s">
        <v>885</v>
      </c>
      <c r="B228" t="s">
        <v>886</v>
      </c>
      <c r="C228" t="s">
        <v>887</v>
      </c>
      <c r="D228">
        <v>795</v>
      </c>
      <c r="E228">
        <v>40</v>
      </c>
      <c r="F228">
        <v>60</v>
      </c>
    </row>
    <row r="229" spans="1:6">
      <c r="A229" t="s">
        <v>888</v>
      </c>
      <c r="B229" t="s">
        <v>889</v>
      </c>
      <c r="C229" t="s">
        <v>890</v>
      </c>
      <c r="D229">
        <v>796</v>
      </c>
      <c r="E229">
        <v>21.75</v>
      </c>
      <c r="F229">
        <v>-71.583299999999994</v>
      </c>
    </row>
    <row r="230" spans="1:6">
      <c r="A230" t="s">
        <v>891</v>
      </c>
      <c r="B230" t="s">
        <v>892</v>
      </c>
      <c r="C230" t="s">
        <v>893</v>
      </c>
      <c r="D230">
        <v>798</v>
      </c>
      <c r="E230">
        <v>-8</v>
      </c>
      <c r="F230">
        <v>178</v>
      </c>
    </row>
    <row r="231" spans="1:6">
      <c r="A231" t="s">
        <v>894</v>
      </c>
      <c r="B231" t="s">
        <v>895</v>
      </c>
      <c r="C231" t="s">
        <v>896</v>
      </c>
      <c r="D231">
        <v>800</v>
      </c>
      <c r="E231">
        <v>1</v>
      </c>
      <c r="F231">
        <v>32</v>
      </c>
    </row>
    <row r="232" spans="1:6">
      <c r="A232" t="s">
        <v>897</v>
      </c>
      <c r="B232" t="s">
        <v>898</v>
      </c>
      <c r="C232" t="s">
        <v>899</v>
      </c>
      <c r="D232">
        <v>804</v>
      </c>
      <c r="E232">
        <v>49</v>
      </c>
      <c r="F232">
        <v>32</v>
      </c>
    </row>
    <row r="233" spans="1:6">
      <c r="A233" t="s">
        <v>900</v>
      </c>
      <c r="B233" t="s">
        <v>901</v>
      </c>
      <c r="C233" t="s">
        <v>902</v>
      </c>
      <c r="D233">
        <v>784</v>
      </c>
      <c r="E233">
        <v>24</v>
      </c>
      <c r="F233">
        <v>54</v>
      </c>
    </row>
    <row r="234" spans="1:6">
      <c r="A234" t="s">
        <v>903</v>
      </c>
      <c r="B234" t="s">
        <v>904</v>
      </c>
      <c r="C234" t="s">
        <v>905</v>
      </c>
      <c r="D234">
        <v>826</v>
      </c>
      <c r="E234">
        <v>54</v>
      </c>
      <c r="F234">
        <v>-2</v>
      </c>
    </row>
    <row r="235" spans="1:6">
      <c r="A235" t="s">
        <v>906</v>
      </c>
      <c r="B235" t="s">
        <v>907</v>
      </c>
      <c r="C235" t="s">
        <v>908</v>
      </c>
      <c r="D235">
        <v>840</v>
      </c>
      <c r="E235">
        <v>38</v>
      </c>
      <c r="F235">
        <v>-97</v>
      </c>
    </row>
    <row r="236" spans="1:6">
      <c r="A236" t="s">
        <v>909</v>
      </c>
      <c r="B236" t="s">
        <v>910</v>
      </c>
      <c r="C236" t="s">
        <v>911</v>
      </c>
      <c r="D236">
        <v>581</v>
      </c>
      <c r="E236">
        <v>19.283300000000001</v>
      </c>
      <c r="F236">
        <v>166.6</v>
      </c>
    </row>
    <row r="237" spans="1:6">
      <c r="A237" t="s">
        <v>912</v>
      </c>
      <c r="B237" t="s">
        <v>913</v>
      </c>
      <c r="C237" t="s">
        <v>914</v>
      </c>
      <c r="D237">
        <v>858</v>
      </c>
      <c r="E237">
        <v>-33</v>
      </c>
      <c r="F237">
        <v>-56</v>
      </c>
    </row>
    <row r="238" spans="1:6">
      <c r="A238" t="s">
        <v>915</v>
      </c>
      <c r="B238" t="s">
        <v>916</v>
      </c>
      <c r="C238" t="s">
        <v>917</v>
      </c>
      <c r="D238">
        <v>860</v>
      </c>
      <c r="E238">
        <v>41</v>
      </c>
      <c r="F238">
        <v>64</v>
      </c>
    </row>
    <row r="239" spans="1:6">
      <c r="A239" t="s">
        <v>918</v>
      </c>
      <c r="B239" t="s">
        <v>919</v>
      </c>
      <c r="C239" t="s">
        <v>920</v>
      </c>
      <c r="D239">
        <v>548</v>
      </c>
      <c r="E239">
        <v>-16</v>
      </c>
      <c r="F239">
        <v>167</v>
      </c>
    </row>
    <row r="240" spans="1:6">
      <c r="A240" t="s">
        <v>921</v>
      </c>
      <c r="B240" t="s">
        <v>922</v>
      </c>
      <c r="C240" t="s">
        <v>923</v>
      </c>
      <c r="D240">
        <v>862</v>
      </c>
      <c r="E240">
        <v>8</v>
      </c>
      <c r="F240">
        <v>-66</v>
      </c>
    </row>
    <row r="241" spans="1:6">
      <c r="A241" t="s">
        <v>924</v>
      </c>
      <c r="B241" t="s">
        <v>925</v>
      </c>
      <c r="C241" t="s">
        <v>926</v>
      </c>
      <c r="D241">
        <v>704</v>
      </c>
      <c r="E241">
        <v>16</v>
      </c>
      <c r="F241">
        <v>106</v>
      </c>
    </row>
    <row r="242" spans="1:6">
      <c r="A242" t="s">
        <v>927</v>
      </c>
      <c r="B242" t="s">
        <v>928</v>
      </c>
      <c r="C242" t="s">
        <v>929</v>
      </c>
      <c r="D242">
        <v>92</v>
      </c>
      <c r="E242">
        <v>18.5</v>
      </c>
      <c r="F242">
        <v>-64.5</v>
      </c>
    </row>
    <row r="243" spans="1:6">
      <c r="A243" t="s">
        <v>930</v>
      </c>
      <c r="B243" t="s">
        <v>931</v>
      </c>
      <c r="C243" t="s">
        <v>932</v>
      </c>
      <c r="D243">
        <v>850</v>
      </c>
      <c r="E243">
        <v>18.333300000000001</v>
      </c>
      <c r="F243">
        <v>-64.833299999999994</v>
      </c>
    </row>
    <row r="244" spans="1:6">
      <c r="A244" t="s">
        <v>933</v>
      </c>
      <c r="B244" t="s">
        <v>934</v>
      </c>
      <c r="C244" t="s">
        <v>935</v>
      </c>
      <c r="D244">
        <v>876</v>
      </c>
      <c r="E244">
        <v>-13.3</v>
      </c>
      <c r="F244">
        <v>-176.2</v>
      </c>
    </row>
    <row r="245" spans="1:6">
      <c r="A245" t="s">
        <v>936</v>
      </c>
      <c r="B245" t="s">
        <v>937</v>
      </c>
      <c r="C245" t="s">
        <v>938</v>
      </c>
      <c r="D245">
        <v>732</v>
      </c>
      <c r="E245">
        <v>24.5</v>
      </c>
      <c r="F245">
        <v>-13</v>
      </c>
    </row>
    <row r="246" spans="1:6">
      <c r="A246" t="s">
        <v>939</v>
      </c>
      <c r="B246" t="s">
        <v>940</v>
      </c>
      <c r="C246" t="s">
        <v>941</v>
      </c>
      <c r="D246">
        <v>887</v>
      </c>
      <c r="E246">
        <v>15</v>
      </c>
      <c r="F246">
        <v>48</v>
      </c>
    </row>
    <row r="247" spans="1:6">
      <c r="A247" t="s">
        <v>942</v>
      </c>
      <c r="B247" t="s">
        <v>943</v>
      </c>
      <c r="C247" t="s">
        <v>944</v>
      </c>
      <c r="D247">
        <v>894</v>
      </c>
      <c r="E247">
        <v>-15</v>
      </c>
      <c r="F247">
        <v>30</v>
      </c>
    </row>
    <row r="248" spans="1:6">
      <c r="A248" t="s">
        <v>945</v>
      </c>
      <c r="B248" t="s">
        <v>946</v>
      </c>
      <c r="C248" t="s">
        <v>947</v>
      </c>
      <c r="D248">
        <v>716</v>
      </c>
      <c r="E248">
        <v>-20</v>
      </c>
      <c r="F248">
        <v>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5:I83"/>
  <sheetViews>
    <sheetView workbookViewId="0">
      <selection activeCell="L16" sqref="L16"/>
    </sheetView>
  </sheetViews>
  <sheetFormatPr defaultColWidth="8.85546875" defaultRowHeight="15"/>
  <cols>
    <col min="1" max="1" width="21.42578125" bestFit="1" customWidth="1"/>
    <col min="2" max="2" width="8.140625" customWidth="1"/>
    <col min="3" max="3" width="9" bestFit="1" customWidth="1"/>
    <col min="4" max="4" width="9" customWidth="1"/>
    <col min="7" max="7" width="13.28515625" customWidth="1"/>
    <col min="8" max="8" width="15.28515625" customWidth="1"/>
    <col min="9" max="9" width="22" customWidth="1"/>
  </cols>
  <sheetData>
    <row r="5" spans="1:9">
      <c r="A5" s="11" t="s">
        <v>1181</v>
      </c>
      <c r="B5" s="11" t="s">
        <v>1182</v>
      </c>
      <c r="C5" s="11" t="s">
        <v>1183</v>
      </c>
      <c r="D5" s="11" t="s">
        <v>1189</v>
      </c>
      <c r="E5" s="11" t="s">
        <v>1184</v>
      </c>
      <c r="F5" s="11" t="s">
        <v>1185</v>
      </c>
      <c r="G5" s="11" t="s">
        <v>1186</v>
      </c>
      <c r="H5" s="11" t="s">
        <v>1187</v>
      </c>
      <c r="I5" s="11" t="s">
        <v>1188</v>
      </c>
    </row>
    <row r="6" spans="1:9">
      <c r="A6" s="28" t="s">
        <v>948</v>
      </c>
      <c r="B6" s="28" t="s">
        <v>949</v>
      </c>
      <c r="C6" s="28">
        <v>37</v>
      </c>
      <c r="D6" s="28" t="str">
        <f>CONCATENATE("0",C6)</f>
        <v>037</v>
      </c>
      <c r="E6" s="28" t="s">
        <v>950</v>
      </c>
      <c r="F6" s="28" t="s">
        <v>695</v>
      </c>
      <c r="G6" s="12">
        <v>283732</v>
      </c>
      <c r="H6" s="12">
        <v>3161</v>
      </c>
      <c r="I6" s="12">
        <v>1221</v>
      </c>
    </row>
    <row r="7" spans="1:9">
      <c r="A7" s="28" t="s">
        <v>951</v>
      </c>
      <c r="B7" s="28" t="s">
        <v>952</v>
      </c>
      <c r="C7" s="28">
        <v>15</v>
      </c>
      <c r="D7" s="28" t="str">
        <f t="shared" ref="D7:D70" si="0">CONCATENATE("0",C7)</f>
        <v>015</v>
      </c>
      <c r="E7" s="28" t="s">
        <v>953</v>
      </c>
      <c r="F7" s="28" t="s">
        <v>90</v>
      </c>
      <c r="G7" s="12">
        <v>254292</v>
      </c>
      <c r="H7" s="13">
        <v>968</v>
      </c>
      <c r="I7" s="13">
        <v>374</v>
      </c>
    </row>
    <row r="8" spans="1:9">
      <c r="A8" s="28" t="s">
        <v>1191</v>
      </c>
      <c r="B8" s="28" t="s">
        <v>954</v>
      </c>
      <c r="C8" s="28">
        <v>10</v>
      </c>
      <c r="D8" s="28" t="str">
        <f t="shared" si="0"/>
        <v>010</v>
      </c>
      <c r="E8" s="28" t="s">
        <v>955</v>
      </c>
      <c r="F8" s="28" t="s">
        <v>90</v>
      </c>
      <c r="G8" s="12">
        <v>8305218</v>
      </c>
      <c r="H8" s="12">
        <v>1569</v>
      </c>
      <c r="I8" s="13">
        <v>606</v>
      </c>
    </row>
    <row r="9" spans="1:9">
      <c r="A9" s="28" t="s">
        <v>1192</v>
      </c>
      <c r="B9" s="28" t="s">
        <v>954</v>
      </c>
      <c r="C9" s="28">
        <v>11</v>
      </c>
      <c r="D9" s="28" t="str">
        <f t="shared" si="0"/>
        <v>011</v>
      </c>
      <c r="E9" s="28" t="s">
        <v>1072</v>
      </c>
      <c r="F9" s="28" t="s">
        <v>90</v>
      </c>
      <c r="G9" s="12">
        <v>8305218</v>
      </c>
      <c r="H9" s="12">
        <v>1569</v>
      </c>
      <c r="I9" s="13">
        <v>606</v>
      </c>
    </row>
    <row r="10" spans="1:9">
      <c r="A10" s="28" t="s">
        <v>956</v>
      </c>
      <c r="B10" s="28" t="s">
        <v>957</v>
      </c>
      <c r="C10" s="28">
        <v>38</v>
      </c>
      <c r="D10" s="28" t="str">
        <f t="shared" si="0"/>
        <v>038</v>
      </c>
      <c r="E10" s="28" t="s">
        <v>958</v>
      </c>
      <c r="F10" s="28" t="s">
        <v>695</v>
      </c>
      <c r="G10" s="12">
        <v>362754</v>
      </c>
      <c r="H10" s="12">
        <v>4305</v>
      </c>
      <c r="I10" s="12">
        <v>1662</v>
      </c>
    </row>
    <row r="11" spans="1:9">
      <c r="A11" s="28" t="s">
        <v>959</v>
      </c>
      <c r="B11" s="28" t="s">
        <v>960</v>
      </c>
      <c r="C11" s="28">
        <v>31</v>
      </c>
      <c r="D11" s="28" t="str">
        <f t="shared" si="0"/>
        <v>031</v>
      </c>
      <c r="E11" s="28" t="s">
        <v>961</v>
      </c>
      <c r="F11" s="28" t="s">
        <v>695</v>
      </c>
      <c r="G11" s="12">
        <v>1274921</v>
      </c>
      <c r="H11" s="12">
        <v>10323</v>
      </c>
      <c r="I11" s="12">
        <v>3986</v>
      </c>
    </row>
    <row r="12" spans="1:9">
      <c r="A12" s="28" t="s">
        <v>962</v>
      </c>
      <c r="B12" s="28" t="s">
        <v>963</v>
      </c>
      <c r="C12" s="28">
        <v>24</v>
      </c>
      <c r="D12" s="28" t="str">
        <f t="shared" si="0"/>
        <v>024</v>
      </c>
      <c r="E12" s="28" t="s">
        <v>964</v>
      </c>
      <c r="F12" s="28" t="s">
        <v>90</v>
      </c>
      <c r="G12" s="12">
        <v>715603</v>
      </c>
      <c r="H12" s="12">
        <v>5351</v>
      </c>
      <c r="I12" s="12">
        <v>2066</v>
      </c>
    </row>
    <row r="13" spans="1:9">
      <c r="A13" s="28" t="s">
        <v>965</v>
      </c>
      <c r="B13" s="28" t="s">
        <v>966</v>
      </c>
      <c r="C13" s="28">
        <v>18</v>
      </c>
      <c r="D13" s="28" t="str">
        <f t="shared" si="0"/>
        <v>018</v>
      </c>
      <c r="E13" s="28" t="s">
        <v>967</v>
      </c>
      <c r="F13" s="28" t="s">
        <v>90</v>
      </c>
      <c r="G13" s="12">
        <v>305587</v>
      </c>
      <c r="H13" s="12">
        <v>2470</v>
      </c>
      <c r="I13" s="13">
        <v>954</v>
      </c>
    </row>
    <row r="14" spans="1:9">
      <c r="A14" s="28" t="s">
        <v>968</v>
      </c>
      <c r="B14" s="28" t="s">
        <v>969</v>
      </c>
      <c r="C14" s="28">
        <v>36</v>
      </c>
      <c r="D14" s="28" t="str">
        <f t="shared" si="0"/>
        <v>036</v>
      </c>
      <c r="E14" s="28" t="s">
        <v>970</v>
      </c>
      <c r="F14" s="28" t="s">
        <v>695</v>
      </c>
      <c r="G14" s="12">
        <v>963907</v>
      </c>
      <c r="H14" s="12">
        <v>12778</v>
      </c>
      <c r="I14" s="12">
        <v>4934</v>
      </c>
    </row>
    <row r="15" spans="1:9">
      <c r="A15" s="28" t="s">
        <v>971</v>
      </c>
      <c r="B15" s="28" t="s">
        <v>972</v>
      </c>
      <c r="C15" s="28">
        <v>22</v>
      </c>
      <c r="D15" s="28" t="str">
        <f t="shared" si="0"/>
        <v>022</v>
      </c>
      <c r="E15" s="28" t="s">
        <v>973</v>
      </c>
      <c r="F15" s="28" t="s">
        <v>974</v>
      </c>
      <c r="G15" s="12">
        <v>485611</v>
      </c>
      <c r="H15" s="12">
        <v>6338</v>
      </c>
      <c r="I15" s="12">
        <v>2447</v>
      </c>
    </row>
    <row r="16" spans="1:9">
      <c r="A16" s="28" t="s">
        <v>975</v>
      </c>
      <c r="B16" s="28" t="s">
        <v>976</v>
      </c>
      <c r="C16" s="28">
        <v>50</v>
      </c>
      <c r="D16" s="28" t="str">
        <f t="shared" si="0"/>
        <v>050</v>
      </c>
      <c r="E16" s="28" t="s">
        <v>977</v>
      </c>
      <c r="F16" s="28" t="s">
        <v>978</v>
      </c>
      <c r="G16" s="12">
        <v>1737041</v>
      </c>
      <c r="H16" s="12">
        <v>20107</v>
      </c>
      <c r="I16" s="12">
        <v>7763</v>
      </c>
    </row>
    <row r="17" spans="1:9">
      <c r="A17" s="28" t="s">
        <v>979</v>
      </c>
      <c r="B17" s="28" t="s">
        <v>980</v>
      </c>
      <c r="C17" s="28">
        <v>57</v>
      </c>
      <c r="D17" s="28" t="str">
        <f t="shared" si="0"/>
        <v>057</v>
      </c>
      <c r="E17" s="28" t="s">
        <v>981</v>
      </c>
      <c r="F17" s="28" t="s">
        <v>978</v>
      </c>
      <c r="G17" s="12">
        <v>1172928</v>
      </c>
      <c r="H17" s="12">
        <v>11678</v>
      </c>
      <c r="I17" s="12">
        <v>4509</v>
      </c>
    </row>
    <row r="18" spans="1:9">
      <c r="A18" s="28" t="s">
        <v>982</v>
      </c>
      <c r="B18" s="28" t="s">
        <v>983</v>
      </c>
      <c r="C18" s="28">
        <v>20</v>
      </c>
      <c r="D18" s="28" t="str">
        <f t="shared" si="0"/>
        <v>020</v>
      </c>
      <c r="E18" s="28" t="s">
        <v>984</v>
      </c>
      <c r="F18" s="28" t="s">
        <v>974</v>
      </c>
      <c r="G18" s="12">
        <v>1555358</v>
      </c>
      <c r="H18" s="12">
        <v>4363</v>
      </c>
      <c r="I18" s="12">
        <v>1685</v>
      </c>
    </row>
    <row r="19" spans="1:9">
      <c r="A19" s="28" t="s">
        <v>985</v>
      </c>
      <c r="B19" s="28" t="s">
        <v>986</v>
      </c>
      <c r="C19" s="28">
        <v>86</v>
      </c>
      <c r="D19" s="28" t="str">
        <f t="shared" si="0"/>
        <v>086</v>
      </c>
      <c r="E19" s="28" t="s">
        <v>987</v>
      </c>
      <c r="F19" s="28" t="s">
        <v>988</v>
      </c>
      <c r="G19" s="12">
        <v>467801</v>
      </c>
      <c r="H19" s="12">
        <v>6009</v>
      </c>
      <c r="I19" s="12">
        <v>2320</v>
      </c>
    </row>
    <row r="20" spans="1:9">
      <c r="A20" s="28" t="s">
        <v>989</v>
      </c>
      <c r="B20" s="28" t="s">
        <v>990</v>
      </c>
      <c r="C20" s="28">
        <v>46</v>
      </c>
      <c r="D20" s="28" t="str">
        <f t="shared" si="0"/>
        <v>046</v>
      </c>
      <c r="E20" s="28" t="s">
        <v>991</v>
      </c>
      <c r="F20" s="28" t="s">
        <v>695</v>
      </c>
      <c r="G20" s="12">
        <v>824538</v>
      </c>
      <c r="H20" s="12">
        <v>6947</v>
      </c>
      <c r="I20" s="12">
        <v>2682</v>
      </c>
    </row>
    <row r="21" spans="1:9">
      <c r="A21" s="28" t="s">
        <v>992</v>
      </c>
      <c r="B21" s="28" t="s">
        <v>993</v>
      </c>
      <c r="C21" s="28">
        <v>62</v>
      </c>
      <c r="D21" s="28" t="str">
        <f t="shared" si="0"/>
        <v>062</v>
      </c>
      <c r="E21" s="28" t="s">
        <v>994</v>
      </c>
      <c r="F21" s="28" t="s">
        <v>978</v>
      </c>
      <c r="G21" s="12">
        <v>797391</v>
      </c>
      <c r="H21" s="12">
        <v>8608</v>
      </c>
      <c r="I21" s="12">
        <v>3323</v>
      </c>
    </row>
    <row r="22" spans="1:9">
      <c r="A22" s="28" t="s">
        <v>995</v>
      </c>
      <c r="B22" s="28" t="s">
        <v>996</v>
      </c>
      <c r="C22" s="28">
        <v>71</v>
      </c>
      <c r="D22" s="28" t="str">
        <f t="shared" si="0"/>
        <v>071</v>
      </c>
      <c r="E22" s="28" t="s">
        <v>997</v>
      </c>
      <c r="F22" s="28" t="s">
        <v>90</v>
      </c>
      <c r="G22" s="12">
        <v>801519</v>
      </c>
      <c r="H22" s="12">
        <v>19483</v>
      </c>
      <c r="I22" s="12">
        <v>7523</v>
      </c>
    </row>
    <row r="23" spans="1:9">
      <c r="A23" s="28" t="s">
        <v>998</v>
      </c>
      <c r="B23" s="28" t="s">
        <v>999</v>
      </c>
      <c r="C23" s="28">
        <v>40</v>
      </c>
      <c r="D23" s="28" t="str">
        <f t="shared" si="0"/>
        <v>040</v>
      </c>
      <c r="E23" s="28" t="s">
        <v>1000</v>
      </c>
      <c r="F23" s="28" t="s">
        <v>695</v>
      </c>
      <c r="G23" s="12">
        <v>1741980</v>
      </c>
      <c r="H23" s="12">
        <v>10886</v>
      </c>
      <c r="I23" s="12">
        <v>4203</v>
      </c>
    </row>
    <row r="24" spans="1:9">
      <c r="A24" s="28" t="s">
        <v>1001</v>
      </c>
      <c r="B24" s="28" t="s">
        <v>1002</v>
      </c>
      <c r="C24" s="28">
        <v>81</v>
      </c>
      <c r="D24" s="28" t="str">
        <f t="shared" si="0"/>
        <v>081</v>
      </c>
      <c r="E24" s="28" t="s">
        <v>1003</v>
      </c>
      <c r="F24" s="28" t="s">
        <v>988</v>
      </c>
      <c r="G24" s="12">
        <v>362203</v>
      </c>
      <c r="H24" s="12">
        <v>4709</v>
      </c>
      <c r="I24" s="12">
        <v>1818</v>
      </c>
    </row>
    <row r="25" spans="1:9">
      <c r="A25" s="28" t="s">
        <v>1004</v>
      </c>
      <c r="B25" s="28" t="s">
        <v>1005</v>
      </c>
      <c r="C25" s="28">
        <v>52</v>
      </c>
      <c r="D25" s="28" t="str">
        <f t="shared" si="0"/>
        <v>052</v>
      </c>
      <c r="E25" s="28" t="s">
        <v>1006</v>
      </c>
      <c r="F25" s="28" t="s">
        <v>978</v>
      </c>
      <c r="G25" s="12">
        <v>743143</v>
      </c>
      <c r="H25" s="12">
        <v>12534</v>
      </c>
      <c r="I25" s="12">
        <v>4839</v>
      </c>
    </row>
    <row r="26" spans="1:9">
      <c r="A26" s="28" t="s">
        <v>1007</v>
      </c>
      <c r="B26" s="28" t="s">
        <v>1008</v>
      </c>
      <c r="C26" s="28">
        <v>51</v>
      </c>
      <c r="D26" s="28" t="str">
        <f t="shared" si="0"/>
        <v>051</v>
      </c>
      <c r="E26" s="28" t="s">
        <v>1009</v>
      </c>
      <c r="F26" s="28" t="s">
        <v>978</v>
      </c>
      <c r="G26" s="12">
        <v>412741</v>
      </c>
      <c r="H26" s="12">
        <v>4506</v>
      </c>
      <c r="I26" s="12">
        <v>1740</v>
      </c>
    </row>
    <row r="27" spans="1:9">
      <c r="A27" s="28" t="s">
        <v>1010</v>
      </c>
      <c r="B27" s="28" t="s">
        <v>1011</v>
      </c>
      <c r="C27" s="28">
        <v>42</v>
      </c>
      <c r="D27" s="28" t="str">
        <f t="shared" si="0"/>
        <v>042</v>
      </c>
      <c r="E27" s="28" t="s">
        <v>1012</v>
      </c>
      <c r="F27" s="28" t="s">
        <v>695</v>
      </c>
      <c r="G27" s="12">
        <v>546028</v>
      </c>
      <c r="H27" s="12">
        <v>11425</v>
      </c>
      <c r="I27" s="12">
        <v>4411</v>
      </c>
    </row>
    <row r="28" spans="1:9">
      <c r="A28" s="28" t="s">
        <v>1013</v>
      </c>
      <c r="B28" s="28" t="s">
        <v>1014</v>
      </c>
      <c r="C28" s="28">
        <v>16</v>
      </c>
      <c r="D28" s="28" t="str">
        <f t="shared" si="0"/>
        <v>016</v>
      </c>
      <c r="E28" s="28" t="s">
        <v>1015</v>
      </c>
      <c r="F28" s="28" t="s">
        <v>90</v>
      </c>
      <c r="G28" s="12">
        <v>769925</v>
      </c>
      <c r="H28" s="12">
        <v>6200</v>
      </c>
      <c r="I28" s="12">
        <v>2394</v>
      </c>
    </row>
    <row r="29" spans="1:9">
      <c r="A29" s="28" t="s">
        <v>1016</v>
      </c>
      <c r="B29" s="28" t="s">
        <v>1017</v>
      </c>
      <c r="C29" s="28">
        <v>58</v>
      </c>
      <c r="D29" s="28" t="str">
        <f t="shared" si="0"/>
        <v>058</v>
      </c>
      <c r="E29" s="28" t="s">
        <v>1018</v>
      </c>
      <c r="F29" s="28" t="s">
        <v>978</v>
      </c>
      <c r="G29" s="12">
        <v>209153</v>
      </c>
      <c r="H29" s="12">
        <v>12681</v>
      </c>
      <c r="I29" s="12">
        <v>4896</v>
      </c>
    </row>
    <row r="30" spans="1:9">
      <c r="A30" s="28" t="s">
        <v>1019</v>
      </c>
      <c r="B30" s="28" t="s">
        <v>1020</v>
      </c>
      <c r="C30" s="28">
        <v>44</v>
      </c>
      <c r="D30" s="28" t="str">
        <f t="shared" si="0"/>
        <v>044</v>
      </c>
      <c r="E30" s="28" t="s">
        <v>1021</v>
      </c>
      <c r="F30" s="28" t="s">
        <v>695</v>
      </c>
      <c r="G30" s="12">
        <v>827639</v>
      </c>
      <c r="H30" s="12">
        <v>5292</v>
      </c>
      <c r="I30" s="12">
        <v>2043</v>
      </c>
    </row>
    <row r="31" spans="1:9">
      <c r="A31" s="28" t="s">
        <v>1022</v>
      </c>
      <c r="B31" s="28" t="s">
        <v>1023</v>
      </c>
      <c r="C31" s="28">
        <v>49</v>
      </c>
      <c r="D31" s="28" t="str">
        <f t="shared" si="0"/>
        <v>049</v>
      </c>
      <c r="E31" s="28" t="s">
        <v>1024</v>
      </c>
      <c r="F31" s="28" t="s">
        <v>695</v>
      </c>
      <c r="G31" s="12">
        <v>357339</v>
      </c>
      <c r="H31" s="12">
        <v>4340</v>
      </c>
      <c r="I31" s="12">
        <v>1676</v>
      </c>
    </row>
    <row r="32" spans="1:9">
      <c r="A32" s="28" t="s">
        <v>1025</v>
      </c>
      <c r="B32" s="28" t="s">
        <v>1026</v>
      </c>
      <c r="C32" s="28">
        <v>26</v>
      </c>
      <c r="D32" s="28" t="str">
        <f t="shared" si="0"/>
        <v>026</v>
      </c>
      <c r="E32" s="28" t="s">
        <v>1027</v>
      </c>
      <c r="F32" s="28" t="s">
        <v>90</v>
      </c>
      <c r="G32" s="12">
        <v>246868</v>
      </c>
      <c r="H32" s="12">
        <v>2122</v>
      </c>
      <c r="I32" s="13">
        <v>819</v>
      </c>
    </row>
    <row r="33" spans="1:9">
      <c r="A33" s="28" t="s">
        <v>1028</v>
      </c>
      <c r="B33" s="28" t="s">
        <v>1029</v>
      </c>
      <c r="C33" s="28">
        <v>73</v>
      </c>
      <c r="D33" s="28" t="str">
        <f t="shared" si="0"/>
        <v>073</v>
      </c>
      <c r="E33" s="28" t="s">
        <v>1030</v>
      </c>
      <c r="F33" s="28" t="s">
        <v>90</v>
      </c>
      <c r="G33" s="12">
        <v>943892</v>
      </c>
      <c r="H33" s="12">
        <v>2168</v>
      </c>
      <c r="I33" s="13">
        <v>837</v>
      </c>
    </row>
    <row r="34" spans="1:9">
      <c r="A34" s="28" t="s">
        <v>1031</v>
      </c>
      <c r="B34" s="28" t="s">
        <v>1032</v>
      </c>
      <c r="C34" s="28">
        <v>48</v>
      </c>
      <c r="D34" s="28" t="str">
        <f t="shared" si="0"/>
        <v>048</v>
      </c>
      <c r="E34" s="28" t="s">
        <v>1033</v>
      </c>
      <c r="F34" s="28" t="s">
        <v>695</v>
      </c>
      <c r="G34" s="12">
        <v>583726</v>
      </c>
      <c r="H34" s="12">
        <v>5513</v>
      </c>
      <c r="I34" s="12">
        <v>2128</v>
      </c>
    </row>
    <row r="35" spans="1:9">
      <c r="A35" s="28" t="s">
        <v>1034</v>
      </c>
      <c r="B35" s="28" t="s">
        <v>1035</v>
      </c>
      <c r="C35" s="28">
        <v>30</v>
      </c>
      <c r="D35" s="28" t="str">
        <f t="shared" si="0"/>
        <v>030</v>
      </c>
      <c r="E35" s="28" t="s">
        <v>1036</v>
      </c>
      <c r="F35" s="28" t="s">
        <v>695</v>
      </c>
      <c r="G35" s="12">
        <v>2525975</v>
      </c>
      <c r="H35" s="12">
        <v>20494</v>
      </c>
      <c r="I35" s="12">
        <v>7913</v>
      </c>
    </row>
    <row r="36" spans="1:9">
      <c r="A36" s="28" t="s">
        <v>1037</v>
      </c>
      <c r="B36" s="28" t="s">
        <v>1038</v>
      </c>
      <c r="C36" s="28">
        <v>60</v>
      </c>
      <c r="D36" s="28" t="str">
        <f t="shared" si="0"/>
        <v>060</v>
      </c>
      <c r="E36" s="28" t="s">
        <v>1039</v>
      </c>
      <c r="F36" s="28" t="s">
        <v>978</v>
      </c>
      <c r="G36" s="12">
        <v>992749</v>
      </c>
      <c r="H36" s="12">
        <v>9598</v>
      </c>
      <c r="I36" s="12">
        <v>3706</v>
      </c>
    </row>
    <row r="37" spans="1:9">
      <c r="A37" s="28" t="s">
        <v>1040</v>
      </c>
      <c r="B37" s="28" t="s">
        <v>1041</v>
      </c>
      <c r="C37" s="28">
        <v>80</v>
      </c>
      <c r="D37" s="28" t="str">
        <f t="shared" si="0"/>
        <v>080</v>
      </c>
      <c r="E37" s="28" t="s">
        <v>1042</v>
      </c>
      <c r="F37" s="28" t="s">
        <v>988</v>
      </c>
      <c r="G37" s="12">
        <v>1450466</v>
      </c>
      <c r="H37" s="12">
        <v>9943</v>
      </c>
      <c r="I37" s="12">
        <v>3839</v>
      </c>
    </row>
    <row r="38" spans="1:9">
      <c r="A38" s="28" t="s">
        <v>1043</v>
      </c>
      <c r="B38" s="28" t="s">
        <v>1044</v>
      </c>
      <c r="C38" s="28">
        <v>55</v>
      </c>
      <c r="D38" s="28" t="str">
        <f t="shared" si="0"/>
        <v>055</v>
      </c>
      <c r="E38" s="28" t="s">
        <v>1045</v>
      </c>
      <c r="F38" s="28" t="s">
        <v>978</v>
      </c>
      <c r="G38" s="12">
        <v>452814</v>
      </c>
      <c r="H38" s="12">
        <v>11472</v>
      </c>
      <c r="I38" s="12">
        <v>4429</v>
      </c>
    </row>
    <row r="39" spans="1:9">
      <c r="A39" s="28" t="s">
        <v>1046</v>
      </c>
      <c r="B39" s="28" t="s">
        <v>1047</v>
      </c>
      <c r="C39" s="28">
        <v>96</v>
      </c>
      <c r="D39" s="28" t="str">
        <f t="shared" si="0"/>
        <v>096</v>
      </c>
      <c r="E39" s="28" t="s">
        <v>1048</v>
      </c>
      <c r="F39" s="28" t="s">
        <v>988</v>
      </c>
      <c r="G39" s="12">
        <v>670002</v>
      </c>
      <c r="H39" s="12">
        <v>4475</v>
      </c>
      <c r="I39" s="12">
        <v>1728</v>
      </c>
    </row>
    <row r="40" spans="1:9">
      <c r="A40" s="28" t="s">
        <v>1049</v>
      </c>
      <c r="B40" s="28" t="s">
        <v>1050</v>
      </c>
      <c r="C40" s="28">
        <v>39</v>
      </c>
      <c r="D40" s="28" t="str">
        <f t="shared" si="0"/>
        <v>039</v>
      </c>
      <c r="E40" s="28" t="s">
        <v>1051</v>
      </c>
      <c r="F40" s="28" t="s">
        <v>695</v>
      </c>
      <c r="G40" s="12">
        <v>485974</v>
      </c>
      <c r="H40" s="12">
        <v>3859</v>
      </c>
      <c r="I40" s="12">
        <v>1490</v>
      </c>
    </row>
    <row r="41" spans="1:9">
      <c r="A41" s="28" t="s">
        <v>1052</v>
      </c>
      <c r="B41" s="28" t="s">
        <v>1053</v>
      </c>
      <c r="C41" s="28">
        <v>43</v>
      </c>
      <c r="D41" s="28" t="str">
        <f t="shared" si="0"/>
        <v>043</v>
      </c>
      <c r="E41" s="28" t="s">
        <v>1054</v>
      </c>
      <c r="F41" s="28" t="s">
        <v>695</v>
      </c>
      <c r="G41" s="12">
        <v>458772</v>
      </c>
      <c r="H41" s="12">
        <v>3027</v>
      </c>
      <c r="I41" s="12">
        <v>1169</v>
      </c>
    </row>
    <row r="42" spans="1:9">
      <c r="A42" s="28" t="s">
        <v>1055</v>
      </c>
      <c r="B42" s="28" t="s">
        <v>1056</v>
      </c>
      <c r="C42" s="28">
        <v>12</v>
      </c>
      <c r="D42" s="28" t="str">
        <f t="shared" si="0"/>
        <v>012</v>
      </c>
      <c r="E42" s="28" t="s">
        <v>1057</v>
      </c>
      <c r="F42" s="28" t="s">
        <v>90</v>
      </c>
      <c r="G42" s="12">
        <v>1334083</v>
      </c>
      <c r="H42" s="13">
        <v>622</v>
      </c>
      <c r="I42" s="13">
        <v>240</v>
      </c>
    </row>
    <row r="43" spans="1:9">
      <c r="A43" s="28" t="s">
        <v>1058</v>
      </c>
      <c r="B43" s="28" t="s">
        <v>1059</v>
      </c>
      <c r="C43" s="28">
        <v>13</v>
      </c>
      <c r="D43" s="28" t="str">
        <f t="shared" si="0"/>
        <v>013</v>
      </c>
      <c r="E43" s="28" t="s">
        <v>1060</v>
      </c>
      <c r="F43" s="28" t="s">
        <v>90</v>
      </c>
      <c r="G43" s="12">
        <v>1327147</v>
      </c>
      <c r="H43" s="12">
        <v>1526</v>
      </c>
      <c r="I43" s="13">
        <v>589</v>
      </c>
    </row>
    <row r="44" spans="1:9">
      <c r="A44" s="28" t="s">
        <v>1061</v>
      </c>
      <c r="B44" s="28" t="s">
        <v>1062</v>
      </c>
      <c r="C44" s="28">
        <v>94</v>
      </c>
      <c r="D44" s="28" t="str">
        <f t="shared" si="0"/>
        <v>094</v>
      </c>
      <c r="E44" s="28" t="s">
        <v>1063</v>
      </c>
      <c r="F44" s="28" t="s">
        <v>988</v>
      </c>
      <c r="G44" s="12">
        <v>609015</v>
      </c>
      <c r="H44" s="12">
        <v>1940</v>
      </c>
      <c r="I44" s="13">
        <v>749</v>
      </c>
    </row>
    <row r="45" spans="1:9">
      <c r="A45" s="28" t="s">
        <v>1064</v>
      </c>
      <c r="B45" s="28" t="s">
        <v>1065</v>
      </c>
      <c r="C45" s="28">
        <v>82</v>
      </c>
      <c r="D45" s="28" t="str">
        <f t="shared" si="0"/>
        <v>082</v>
      </c>
      <c r="E45" s="28" t="s">
        <v>1066</v>
      </c>
      <c r="F45" s="28" t="s">
        <v>988</v>
      </c>
      <c r="G45" s="12">
        <v>258535</v>
      </c>
      <c r="H45" s="12">
        <v>4171</v>
      </c>
      <c r="I45" s="12">
        <v>1610</v>
      </c>
    </row>
    <row r="46" spans="1:9">
      <c r="A46" s="28" t="s">
        <v>1067</v>
      </c>
      <c r="B46" s="28" t="s">
        <v>1068</v>
      </c>
      <c r="C46" s="28">
        <v>93</v>
      </c>
      <c r="D46" s="28" t="str">
        <f t="shared" si="0"/>
        <v>093</v>
      </c>
      <c r="E46" s="28" t="s">
        <v>1069</v>
      </c>
      <c r="F46" s="28" t="s">
        <v>988</v>
      </c>
      <c r="G46" s="12">
        <v>480976</v>
      </c>
      <c r="H46" s="12">
        <v>3425</v>
      </c>
      <c r="I46" s="12">
        <v>1322</v>
      </c>
    </row>
    <row r="47" spans="1:9">
      <c r="A47" s="28" t="s">
        <v>1070</v>
      </c>
      <c r="B47" s="28" t="s">
        <v>1071</v>
      </c>
      <c r="C47" s="28">
        <v>56</v>
      </c>
      <c r="D47" s="28" t="str">
        <f t="shared" si="0"/>
        <v>056</v>
      </c>
      <c r="E47" s="28" t="s">
        <v>1072</v>
      </c>
      <c r="F47" s="28" t="s">
        <v>978</v>
      </c>
      <c r="G47" s="12">
        <v>417380</v>
      </c>
      <c r="H47" s="12">
        <v>6335</v>
      </c>
      <c r="I47" s="12">
        <v>2446</v>
      </c>
    </row>
    <row r="48" spans="1:9">
      <c r="A48" s="28" t="s">
        <v>1073</v>
      </c>
      <c r="B48" s="28" t="s">
        <v>1074</v>
      </c>
      <c r="C48" s="28">
        <v>67</v>
      </c>
      <c r="D48" s="28" t="str">
        <f t="shared" si="0"/>
        <v>067</v>
      </c>
      <c r="E48" s="28" t="s">
        <v>1075</v>
      </c>
      <c r="F48" s="28" t="s">
        <v>978</v>
      </c>
      <c r="G48" s="12">
        <v>940076</v>
      </c>
      <c r="H48" s="12">
        <v>12668</v>
      </c>
      <c r="I48" s="12">
        <v>4891</v>
      </c>
    </row>
    <row r="49" spans="1:9">
      <c r="A49" s="28" t="s">
        <v>1076</v>
      </c>
      <c r="B49" s="28" t="s">
        <v>1077</v>
      </c>
      <c r="C49" s="28">
        <v>76</v>
      </c>
      <c r="D49" s="28" t="str">
        <f t="shared" si="0"/>
        <v>076</v>
      </c>
      <c r="E49" s="28" t="s">
        <v>1078</v>
      </c>
      <c r="F49" s="28" t="s">
        <v>90</v>
      </c>
      <c r="G49" s="12">
        <v>472589</v>
      </c>
      <c r="H49" s="12">
        <v>6225</v>
      </c>
      <c r="I49" s="12">
        <v>2404</v>
      </c>
    </row>
    <row r="50" spans="1:9">
      <c r="A50" s="28" t="s">
        <v>1079</v>
      </c>
      <c r="B50" s="28" t="s">
        <v>1080</v>
      </c>
      <c r="C50" s="28">
        <v>66</v>
      </c>
      <c r="D50" s="28" t="str">
        <f t="shared" si="0"/>
        <v>066</v>
      </c>
      <c r="E50" s="28" t="s">
        <v>1081</v>
      </c>
      <c r="F50" s="28" t="s">
        <v>978</v>
      </c>
      <c r="G50" s="12">
        <v>548242</v>
      </c>
      <c r="H50" s="12">
        <v>4531</v>
      </c>
      <c r="I50" s="12">
        <v>1749</v>
      </c>
    </row>
    <row r="51" spans="1:9">
      <c r="A51" s="28" t="s">
        <v>1082</v>
      </c>
      <c r="B51" s="28" t="s">
        <v>1083</v>
      </c>
      <c r="C51" s="28">
        <v>65</v>
      </c>
      <c r="D51" s="28" t="str">
        <f t="shared" si="0"/>
        <v>065</v>
      </c>
      <c r="E51" s="28" t="s">
        <v>1084</v>
      </c>
      <c r="F51" s="28" t="s">
        <v>978</v>
      </c>
      <c r="G51" s="12">
        <v>912827</v>
      </c>
      <c r="H51" s="12">
        <v>10816</v>
      </c>
      <c r="I51" s="12">
        <v>4176</v>
      </c>
    </row>
    <row r="52" spans="1:9">
      <c r="A52" s="28" t="s">
        <v>1085</v>
      </c>
      <c r="B52" s="28" t="s">
        <v>1086</v>
      </c>
      <c r="C52" s="28">
        <v>54</v>
      </c>
      <c r="D52" s="28" t="str">
        <f t="shared" si="0"/>
        <v>054</v>
      </c>
      <c r="E52" s="28" t="s">
        <v>1087</v>
      </c>
      <c r="F52" s="28" t="s">
        <v>978</v>
      </c>
      <c r="G52" s="12">
        <v>427398</v>
      </c>
      <c r="H52" s="12">
        <v>6539</v>
      </c>
      <c r="I52" s="12">
        <v>2525</v>
      </c>
    </row>
    <row r="53" spans="1:9" ht="25.5">
      <c r="A53" s="28" t="s">
        <v>1088</v>
      </c>
      <c r="B53" s="28" t="s">
        <v>1089</v>
      </c>
      <c r="C53" s="28">
        <v>14</v>
      </c>
      <c r="D53" s="28" t="str">
        <f t="shared" si="0"/>
        <v>014</v>
      </c>
      <c r="E53" s="28" t="s">
        <v>1090</v>
      </c>
      <c r="F53" s="28" t="s">
        <v>90</v>
      </c>
      <c r="G53" s="12">
        <v>870671</v>
      </c>
      <c r="H53" s="12">
        <v>2557</v>
      </c>
      <c r="I53" s="13">
        <v>987</v>
      </c>
    </row>
    <row r="54" spans="1:9">
      <c r="A54" s="28" t="s">
        <v>1091</v>
      </c>
      <c r="B54" s="28" t="s">
        <v>1092</v>
      </c>
      <c r="C54" s="28">
        <v>83</v>
      </c>
      <c r="D54" s="28" t="str">
        <f t="shared" si="0"/>
        <v>083</v>
      </c>
      <c r="E54" s="28" t="s">
        <v>1093</v>
      </c>
      <c r="F54" s="28" t="s">
        <v>988</v>
      </c>
      <c r="G54" s="12">
        <v>525709</v>
      </c>
      <c r="H54" s="13">
        <v>543</v>
      </c>
      <c r="I54" s="13">
        <v>210</v>
      </c>
    </row>
    <row r="55" spans="1:9">
      <c r="A55" s="28" t="s">
        <v>1094</v>
      </c>
      <c r="B55" s="28" t="s">
        <v>1095</v>
      </c>
      <c r="C55" s="28">
        <v>25</v>
      </c>
      <c r="D55" s="28" t="str">
        <f t="shared" si="0"/>
        <v>025</v>
      </c>
      <c r="E55" s="28" t="s">
        <v>1096</v>
      </c>
      <c r="F55" s="28" t="s">
        <v>90</v>
      </c>
      <c r="G55" s="12">
        <v>546996</v>
      </c>
      <c r="H55" s="12">
        <v>4762</v>
      </c>
      <c r="I55" s="12">
        <v>1839</v>
      </c>
    </row>
    <row r="56" spans="1:9">
      <c r="A56" s="28" t="s">
        <v>1097</v>
      </c>
      <c r="B56" s="28" t="s">
        <v>1098</v>
      </c>
      <c r="C56" s="28">
        <v>77</v>
      </c>
      <c r="D56" s="28" t="str">
        <f t="shared" si="0"/>
        <v>077</v>
      </c>
      <c r="E56" s="28" t="s">
        <v>1099</v>
      </c>
      <c r="F56" s="28" t="s">
        <v>90</v>
      </c>
      <c r="G56" s="12">
        <v>467466</v>
      </c>
      <c r="H56" s="12">
        <v>6368</v>
      </c>
      <c r="I56" s="12">
        <v>2459</v>
      </c>
    </row>
    <row r="57" spans="1:9">
      <c r="A57" s="28" t="s">
        <v>1100</v>
      </c>
      <c r="B57" s="28" t="s">
        <v>1101</v>
      </c>
      <c r="C57" s="28">
        <v>85</v>
      </c>
      <c r="D57" s="28" t="str">
        <f t="shared" si="0"/>
        <v>085</v>
      </c>
      <c r="E57" s="28" t="s">
        <v>1102</v>
      </c>
      <c r="F57" s="28" t="s">
        <v>988</v>
      </c>
      <c r="G57" s="12">
        <v>249017</v>
      </c>
      <c r="H57" s="12">
        <v>3298</v>
      </c>
      <c r="I57" s="12">
        <v>1273</v>
      </c>
    </row>
    <row r="58" spans="1:9">
      <c r="A58" s="28" t="s">
        <v>1103</v>
      </c>
      <c r="B58" s="28" t="s">
        <v>1104</v>
      </c>
      <c r="C58" s="28">
        <v>70</v>
      </c>
      <c r="D58" s="28" t="str">
        <f t="shared" si="0"/>
        <v>070</v>
      </c>
      <c r="E58" s="28" t="s">
        <v>1105</v>
      </c>
      <c r="F58" s="28" t="s">
        <v>90</v>
      </c>
      <c r="G58" s="12">
        <v>796748</v>
      </c>
      <c r="H58" s="12">
        <v>5197</v>
      </c>
      <c r="I58" s="12">
        <v>2006</v>
      </c>
    </row>
    <row r="59" spans="1:9">
      <c r="A59" s="28" t="s">
        <v>1106</v>
      </c>
      <c r="B59" s="28" t="s">
        <v>1107</v>
      </c>
      <c r="C59" s="28">
        <v>21</v>
      </c>
      <c r="D59" s="28" t="str">
        <f t="shared" si="0"/>
        <v>021</v>
      </c>
      <c r="E59" s="28" t="s">
        <v>1108</v>
      </c>
      <c r="F59" s="28" t="s">
        <v>974</v>
      </c>
      <c r="G59" s="12">
        <v>821072</v>
      </c>
      <c r="H59" s="12">
        <v>3552</v>
      </c>
      <c r="I59" s="12">
        <v>1371</v>
      </c>
    </row>
    <row r="60" spans="1:9">
      <c r="A60" s="28" t="s">
        <v>1109</v>
      </c>
      <c r="B60" s="28" t="s">
        <v>1110</v>
      </c>
      <c r="C60" s="28">
        <v>45</v>
      </c>
      <c r="D60" s="28" t="str">
        <f t="shared" si="0"/>
        <v>045</v>
      </c>
      <c r="E60" s="28" t="s">
        <v>1111</v>
      </c>
      <c r="F60" s="28" t="s">
        <v>695</v>
      </c>
      <c r="G60" s="12">
        <v>1084985</v>
      </c>
      <c r="H60" s="12">
        <v>8299</v>
      </c>
      <c r="I60" s="12">
        <v>3204</v>
      </c>
    </row>
    <row r="61" spans="1:9">
      <c r="A61" s="28" t="s">
        <v>1112</v>
      </c>
      <c r="B61" s="28" t="s">
        <v>1113</v>
      </c>
      <c r="C61" s="28">
        <v>27</v>
      </c>
      <c r="D61" s="28" t="str">
        <f t="shared" si="0"/>
        <v>027</v>
      </c>
      <c r="E61" s="28" t="s">
        <v>1114</v>
      </c>
      <c r="F61" s="28" t="s">
        <v>90</v>
      </c>
      <c r="G61" s="12">
        <v>555961</v>
      </c>
      <c r="H61" s="12">
        <v>7195</v>
      </c>
      <c r="I61" s="12">
        <v>2778</v>
      </c>
    </row>
    <row r="62" spans="1:9">
      <c r="A62" s="28" t="s">
        <v>1115</v>
      </c>
      <c r="B62" s="28" t="s">
        <v>1116</v>
      </c>
      <c r="C62" s="28">
        <v>47</v>
      </c>
      <c r="D62" s="28" t="str">
        <f t="shared" si="0"/>
        <v>047</v>
      </c>
      <c r="E62" s="28" t="s">
        <v>1117</v>
      </c>
      <c r="F62" s="28" t="s">
        <v>695</v>
      </c>
      <c r="G62" s="12">
        <v>941810</v>
      </c>
      <c r="H62" s="12">
        <v>9606</v>
      </c>
      <c r="I62" s="12">
        <v>3709</v>
      </c>
    </row>
    <row r="63" spans="1:9">
      <c r="A63" s="28" t="s">
        <v>1118</v>
      </c>
      <c r="B63" s="28" t="s">
        <v>1119</v>
      </c>
      <c r="C63" s="28">
        <v>11</v>
      </c>
      <c r="D63" s="28" t="str">
        <f t="shared" si="0"/>
        <v>011</v>
      </c>
      <c r="E63" s="28" t="s">
        <v>1120</v>
      </c>
      <c r="F63" s="28" t="s">
        <v>90</v>
      </c>
      <c r="G63" s="12">
        <v>1828694</v>
      </c>
      <c r="H63" s="12">
        <v>1004</v>
      </c>
      <c r="I63" s="13">
        <v>388</v>
      </c>
    </row>
    <row r="64" spans="1:9">
      <c r="A64" s="28" t="s">
        <v>1121</v>
      </c>
      <c r="B64" s="28" t="s">
        <v>1122</v>
      </c>
      <c r="C64" s="28">
        <v>74</v>
      </c>
      <c r="D64" s="28" t="str">
        <f t="shared" si="0"/>
        <v>074</v>
      </c>
      <c r="E64" s="28" t="s">
        <v>1123</v>
      </c>
      <c r="F64" s="28" t="s">
        <v>90</v>
      </c>
      <c r="G64" s="12">
        <v>887191</v>
      </c>
      <c r="H64" s="13">
        <v>872</v>
      </c>
      <c r="I64" s="13">
        <v>337</v>
      </c>
    </row>
    <row r="65" spans="1:9">
      <c r="A65" s="28" t="s">
        <v>1124</v>
      </c>
      <c r="B65" s="28" t="s">
        <v>1125</v>
      </c>
      <c r="C65" s="28">
        <v>75</v>
      </c>
      <c r="D65" s="28" t="str">
        <f t="shared" si="0"/>
        <v>075</v>
      </c>
      <c r="E65" s="28" t="s">
        <v>1126</v>
      </c>
      <c r="F65" s="28" t="s">
        <v>90</v>
      </c>
      <c r="G65" s="12">
        <v>185564</v>
      </c>
      <c r="H65" s="13">
        <v>417</v>
      </c>
      <c r="I65" s="13">
        <v>161</v>
      </c>
    </row>
    <row r="66" spans="1:9">
      <c r="A66" s="28" t="s">
        <v>1127</v>
      </c>
      <c r="B66" s="28" t="s">
        <v>1128</v>
      </c>
      <c r="C66" s="28">
        <v>19</v>
      </c>
      <c r="D66" s="28" t="str">
        <f t="shared" si="0"/>
        <v>019</v>
      </c>
      <c r="E66" s="28" t="s">
        <v>1129</v>
      </c>
      <c r="F66" s="28" t="s">
        <v>90</v>
      </c>
      <c r="G66" s="12">
        <v>717054</v>
      </c>
      <c r="H66" s="12">
        <v>3577</v>
      </c>
      <c r="I66" s="12">
        <v>1381</v>
      </c>
    </row>
    <row r="67" spans="1:9">
      <c r="A67" s="28" t="s">
        <v>1130</v>
      </c>
      <c r="B67" s="28" t="s">
        <v>1131</v>
      </c>
      <c r="C67" s="28">
        <v>91</v>
      </c>
      <c r="D67" s="28" t="str">
        <f t="shared" si="0"/>
        <v>091</v>
      </c>
      <c r="E67" s="28" t="s">
        <v>1132</v>
      </c>
      <c r="F67" s="28" t="s">
        <v>988</v>
      </c>
      <c r="G67" s="12">
        <v>274863</v>
      </c>
      <c r="H67" s="12">
        <v>2479</v>
      </c>
      <c r="I67" s="13">
        <v>957</v>
      </c>
    </row>
    <row r="68" spans="1:9">
      <c r="A68" s="28" t="s">
        <v>1133</v>
      </c>
      <c r="B68" s="28" t="s">
        <v>1134</v>
      </c>
      <c r="C68" s="28">
        <v>17</v>
      </c>
      <c r="D68" s="28" t="str">
        <f t="shared" si="0"/>
        <v>017</v>
      </c>
      <c r="E68" s="28" t="s">
        <v>1135</v>
      </c>
      <c r="F68" s="28" t="s">
        <v>90</v>
      </c>
      <c r="G68" s="12">
        <v>199982</v>
      </c>
      <c r="H68" s="13">
        <v>823</v>
      </c>
      <c r="I68" s="13">
        <v>318</v>
      </c>
    </row>
    <row r="69" spans="1:9">
      <c r="A69" s="28" t="s">
        <v>1136</v>
      </c>
      <c r="B69" s="28" t="s">
        <v>1137</v>
      </c>
      <c r="C69" s="28">
        <v>33</v>
      </c>
      <c r="D69" s="28" t="str">
        <f t="shared" si="0"/>
        <v>033</v>
      </c>
      <c r="E69" s="28" t="s">
        <v>1138</v>
      </c>
      <c r="F69" s="28" t="s">
        <v>695</v>
      </c>
      <c r="G69" s="12">
        <v>1055980</v>
      </c>
      <c r="H69" s="12">
        <v>8840</v>
      </c>
      <c r="I69" s="12">
        <v>3413</v>
      </c>
    </row>
    <row r="70" spans="1:9">
      <c r="A70" s="28" t="s">
        <v>1139</v>
      </c>
      <c r="B70" s="28" t="s">
        <v>1140</v>
      </c>
      <c r="C70" s="28">
        <v>90</v>
      </c>
      <c r="D70" s="28" t="str">
        <f t="shared" si="0"/>
        <v>090</v>
      </c>
      <c r="E70" s="28" t="s">
        <v>1141</v>
      </c>
      <c r="F70" s="28" t="s">
        <v>988</v>
      </c>
      <c r="G70" s="12">
        <v>1481021</v>
      </c>
      <c r="H70" s="12">
        <v>7394</v>
      </c>
      <c r="I70" s="12">
        <v>2855</v>
      </c>
    </row>
    <row r="71" spans="1:9">
      <c r="A71" s="28" t="s">
        <v>1142</v>
      </c>
      <c r="B71" s="28" t="s">
        <v>1143</v>
      </c>
      <c r="C71" s="28">
        <v>64</v>
      </c>
      <c r="D71" s="28" t="str">
        <f t="shared" ref="D71:D83" si="1">CONCATENATE("0",C71)</f>
        <v>064</v>
      </c>
      <c r="E71" s="28" t="s">
        <v>1144</v>
      </c>
      <c r="F71" s="28" t="s">
        <v>978</v>
      </c>
      <c r="G71" s="12">
        <v>629707</v>
      </c>
      <c r="H71" s="12">
        <v>6596</v>
      </c>
      <c r="I71" s="12">
        <v>2547</v>
      </c>
    </row>
    <row r="72" spans="1:9">
      <c r="A72" s="28" t="s">
        <v>1145</v>
      </c>
      <c r="B72" s="28" t="s">
        <v>1146</v>
      </c>
      <c r="C72" s="28">
        <v>72</v>
      </c>
      <c r="D72" s="28" t="str">
        <f t="shared" si="1"/>
        <v>072</v>
      </c>
      <c r="E72" s="28" t="s">
        <v>1147</v>
      </c>
      <c r="F72" s="28" t="s">
        <v>90</v>
      </c>
      <c r="G72" s="12">
        <v>845561</v>
      </c>
      <c r="H72" s="12">
        <v>5358</v>
      </c>
      <c r="I72" s="12">
        <v>2069</v>
      </c>
    </row>
    <row r="73" spans="1:9">
      <c r="A73" s="28" t="s">
        <v>1148</v>
      </c>
      <c r="B73" s="28" t="s">
        <v>1149</v>
      </c>
      <c r="C73" s="28">
        <v>84</v>
      </c>
      <c r="D73" s="28" t="str">
        <f t="shared" si="1"/>
        <v>084</v>
      </c>
      <c r="E73" s="28" t="s">
        <v>1150</v>
      </c>
      <c r="F73" s="28" t="s">
        <v>988</v>
      </c>
      <c r="G73" s="12">
        <v>1009351</v>
      </c>
      <c r="H73" s="12">
        <v>12892</v>
      </c>
      <c r="I73" s="12">
        <v>4977</v>
      </c>
    </row>
    <row r="74" spans="1:9">
      <c r="A74" s="28" t="s">
        <v>1151</v>
      </c>
      <c r="B74" s="28" t="s">
        <v>1152</v>
      </c>
      <c r="C74" s="28">
        <v>32</v>
      </c>
      <c r="D74" s="28" t="str">
        <f t="shared" si="1"/>
        <v>032</v>
      </c>
      <c r="E74" s="28" t="s">
        <v>1153</v>
      </c>
      <c r="F74" s="28" t="s">
        <v>695</v>
      </c>
      <c r="G74" s="12">
        <v>1122900</v>
      </c>
      <c r="H74" s="12">
        <v>8124</v>
      </c>
      <c r="I74" s="12">
        <v>3137</v>
      </c>
    </row>
    <row r="75" spans="1:9">
      <c r="A75" s="28" t="s">
        <v>1154</v>
      </c>
      <c r="B75" s="28" t="s">
        <v>1155</v>
      </c>
      <c r="C75" s="28">
        <v>63</v>
      </c>
      <c r="D75" s="28" t="str">
        <f t="shared" si="1"/>
        <v>063</v>
      </c>
      <c r="E75" s="28" t="s">
        <v>1156</v>
      </c>
      <c r="F75" s="28" t="s">
        <v>978</v>
      </c>
      <c r="G75" s="12">
        <v>526382</v>
      </c>
      <c r="H75" s="12">
        <v>16407</v>
      </c>
      <c r="I75" s="12">
        <v>6335</v>
      </c>
    </row>
    <row r="76" spans="1:9">
      <c r="A76" s="28" t="s">
        <v>1157</v>
      </c>
      <c r="B76" s="28" t="s">
        <v>1158</v>
      </c>
      <c r="C76" s="28">
        <v>92</v>
      </c>
      <c r="D76" s="28" t="str">
        <f t="shared" si="1"/>
        <v>092</v>
      </c>
      <c r="E76" s="28" t="s">
        <v>1159</v>
      </c>
      <c r="F76" s="28" t="s">
        <v>988</v>
      </c>
      <c r="G76" s="12">
        <v>598877</v>
      </c>
      <c r="H76" s="12">
        <v>4918</v>
      </c>
      <c r="I76" s="12">
        <v>1899</v>
      </c>
    </row>
    <row r="77" spans="1:9">
      <c r="A77" s="28" t="s">
        <v>1160</v>
      </c>
      <c r="B77" s="28" t="s">
        <v>1161</v>
      </c>
      <c r="C77" s="28">
        <v>23</v>
      </c>
      <c r="D77" s="28" t="str">
        <f t="shared" si="1"/>
        <v>023</v>
      </c>
      <c r="E77" s="28" t="s">
        <v>1162</v>
      </c>
      <c r="F77" s="28" t="s">
        <v>974</v>
      </c>
      <c r="G77" s="12">
        <v>247876</v>
      </c>
      <c r="H77" s="12">
        <v>2819</v>
      </c>
      <c r="I77" s="12">
        <v>1088</v>
      </c>
    </row>
    <row r="78" spans="1:9">
      <c r="A78" s="28" t="s">
        <v>1163</v>
      </c>
      <c r="B78" s="28" t="s">
        <v>1164</v>
      </c>
      <c r="C78" s="28">
        <v>34</v>
      </c>
      <c r="D78" s="28" t="str">
        <f t="shared" si="1"/>
        <v>034</v>
      </c>
      <c r="E78" s="28" t="s">
        <v>1165</v>
      </c>
      <c r="F78" s="28" t="s">
        <v>695</v>
      </c>
      <c r="G78" s="12">
        <v>1746790</v>
      </c>
      <c r="H78" s="12">
        <v>15745</v>
      </c>
      <c r="I78" s="12">
        <v>6079</v>
      </c>
    </row>
    <row r="79" spans="1:9">
      <c r="A79" s="28" t="s">
        <v>1166</v>
      </c>
      <c r="B79" s="28" t="s">
        <v>1167</v>
      </c>
      <c r="C79" s="28">
        <v>41</v>
      </c>
      <c r="D79" s="28" t="str">
        <f t="shared" si="1"/>
        <v>041</v>
      </c>
      <c r="E79" s="28" t="s">
        <v>1168</v>
      </c>
      <c r="F79" s="28" t="s">
        <v>695</v>
      </c>
      <c r="G79" s="12">
        <v>1288365</v>
      </c>
      <c r="H79" s="12">
        <v>11730</v>
      </c>
      <c r="I79" s="12">
        <v>4529</v>
      </c>
    </row>
    <row r="80" spans="1:9">
      <c r="A80" s="28" t="s">
        <v>1169</v>
      </c>
      <c r="B80" s="28" t="s">
        <v>1170</v>
      </c>
      <c r="C80" s="28">
        <v>61</v>
      </c>
      <c r="D80" s="28" t="str">
        <f t="shared" si="1"/>
        <v>061</v>
      </c>
      <c r="E80" s="28" t="s">
        <v>1171</v>
      </c>
      <c r="F80" s="28" t="s">
        <v>978</v>
      </c>
      <c r="G80" s="12">
        <v>297493</v>
      </c>
      <c r="H80" s="12">
        <v>6730</v>
      </c>
      <c r="I80" s="12">
        <v>2599</v>
      </c>
    </row>
    <row r="81" spans="1:9">
      <c r="A81" s="28" t="s">
        <v>1172</v>
      </c>
      <c r="B81" s="28" t="s">
        <v>1173</v>
      </c>
      <c r="C81" s="28">
        <v>53</v>
      </c>
      <c r="D81" s="28" t="str">
        <f t="shared" si="1"/>
        <v>053</v>
      </c>
      <c r="E81" s="28" t="s">
        <v>1174</v>
      </c>
      <c r="F81" s="28" t="s">
        <v>978</v>
      </c>
      <c r="G81" s="12">
        <v>438578</v>
      </c>
      <c r="H81" s="12">
        <v>7839</v>
      </c>
      <c r="I81" s="12">
        <v>3027</v>
      </c>
    </row>
    <row r="82" spans="1:9">
      <c r="A82" s="28" t="s">
        <v>1175</v>
      </c>
      <c r="B82" s="28" t="s">
        <v>1176</v>
      </c>
      <c r="C82" s="28">
        <v>95</v>
      </c>
      <c r="D82" s="28" t="str">
        <f t="shared" si="1"/>
        <v>095</v>
      </c>
      <c r="E82" s="28" t="s">
        <v>1177</v>
      </c>
      <c r="F82" s="28" t="s">
        <v>988</v>
      </c>
      <c r="G82" s="12">
        <v>433167</v>
      </c>
      <c r="H82" s="12">
        <v>4521</v>
      </c>
      <c r="I82" s="12">
        <v>1746</v>
      </c>
    </row>
    <row r="83" spans="1:9">
      <c r="A83" s="28" t="s">
        <v>1178</v>
      </c>
      <c r="B83" s="28" t="s">
        <v>1179</v>
      </c>
      <c r="C83" s="28">
        <v>35</v>
      </c>
      <c r="D83" s="28" t="str">
        <f t="shared" si="1"/>
        <v>035</v>
      </c>
      <c r="E83" s="28" t="s">
        <v>1180</v>
      </c>
      <c r="F83" s="28" t="s">
        <v>695</v>
      </c>
      <c r="G83" s="12">
        <v>487976</v>
      </c>
      <c r="H83" s="12">
        <v>4162</v>
      </c>
      <c r="I83" s="12">
        <v>1607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5"/>
  <sheetViews>
    <sheetView topLeftCell="A16" workbookViewId="0">
      <selection activeCell="B28" sqref="B28"/>
    </sheetView>
  </sheetViews>
  <sheetFormatPr defaultRowHeight="15"/>
  <sheetData>
    <row r="1" spans="1:6">
      <c r="A1" t="s">
        <v>91</v>
      </c>
      <c r="B1" t="s">
        <v>92</v>
      </c>
      <c r="C1" t="s">
        <v>15</v>
      </c>
      <c r="D1" t="str">
        <f>LOOKUP(C1,B:B,A:A)</f>
        <v>017</v>
      </c>
      <c r="E1" t="e">
        <f>VLOOKUP(C1,B2:B25,1,A2:A25)</f>
        <v>#VALUE!</v>
      </c>
    </row>
    <row r="2" spans="1:6" ht="12.6" customHeight="1">
      <c r="A2" s="4" t="s">
        <v>28</v>
      </c>
      <c r="B2" s="5" t="s">
        <v>29</v>
      </c>
    </row>
    <row r="3" spans="1:6">
      <c r="A3" s="2" t="s">
        <v>22</v>
      </c>
      <c r="B3" s="3" t="s">
        <v>23</v>
      </c>
    </row>
    <row r="4" spans="1:6">
      <c r="A4" s="2" t="s">
        <v>2</v>
      </c>
      <c r="B4" s="3" t="s">
        <v>3</v>
      </c>
    </row>
    <row r="5" spans="1:6">
      <c r="A5" s="2" t="s">
        <v>30</v>
      </c>
      <c r="B5" s="3" t="s">
        <v>31</v>
      </c>
    </row>
    <row r="6" spans="1:6">
      <c r="A6" s="4" t="s">
        <v>8</v>
      </c>
      <c r="B6" s="5" t="s">
        <v>9</v>
      </c>
      <c r="F6" t="e">
        <f>LOOKUP(E6,BankCode!B:B,BankCode!A2:A25)</f>
        <v>#N/A</v>
      </c>
    </row>
    <row r="7" spans="1:6">
      <c r="A7" s="2" t="s">
        <v>14</v>
      </c>
      <c r="B7" s="3" t="s">
        <v>15</v>
      </c>
    </row>
    <row r="8" spans="1:6">
      <c r="A8" s="2" t="s">
        <v>18</v>
      </c>
      <c r="B8" s="3" t="s">
        <v>19</v>
      </c>
    </row>
    <row r="9" spans="1:6">
      <c r="A9" s="2" t="s">
        <v>26</v>
      </c>
      <c r="B9" s="3" t="s">
        <v>27</v>
      </c>
    </row>
    <row r="10" spans="1:6">
      <c r="A10" s="4" t="s">
        <v>24</v>
      </c>
      <c r="B10" s="5" t="s">
        <v>25</v>
      </c>
    </row>
    <row r="11" spans="1:6">
      <c r="A11" s="4" t="s">
        <v>40</v>
      </c>
      <c r="B11" s="5" t="s">
        <v>41</v>
      </c>
    </row>
    <row r="12" spans="1:6">
      <c r="A12" s="2" t="s">
        <v>34</v>
      </c>
      <c r="B12" s="3" t="s">
        <v>35</v>
      </c>
    </row>
    <row r="13" spans="1:6">
      <c r="A13" s="4" t="s">
        <v>4</v>
      </c>
      <c r="B13" s="5" t="s">
        <v>5</v>
      </c>
    </row>
    <row r="14" spans="1:6">
      <c r="A14" s="2" t="s">
        <v>38</v>
      </c>
      <c r="B14" s="3" t="s">
        <v>39</v>
      </c>
    </row>
    <row r="15" spans="1:6">
      <c r="A15" s="2" t="s">
        <v>6</v>
      </c>
      <c r="B15" s="3" t="s">
        <v>7</v>
      </c>
    </row>
    <row r="16" spans="1:6">
      <c r="A16" s="4" t="s">
        <v>44</v>
      </c>
      <c r="B16" s="5" t="s">
        <v>45</v>
      </c>
    </row>
    <row r="17" spans="1:2">
      <c r="A17" s="2">
        <v>938</v>
      </c>
      <c r="B17" s="3" t="s">
        <v>46</v>
      </c>
    </row>
    <row r="18" spans="1:2">
      <c r="A18" s="4" t="s">
        <v>12</v>
      </c>
      <c r="B18" s="5" t="s">
        <v>13</v>
      </c>
    </row>
    <row r="19" spans="1:2">
      <c r="A19" s="4" t="s">
        <v>16</v>
      </c>
      <c r="B19" s="5" t="s">
        <v>17</v>
      </c>
    </row>
    <row r="20" spans="1:2">
      <c r="A20" s="4" t="s">
        <v>32</v>
      </c>
      <c r="B20" s="5" t="s">
        <v>33</v>
      </c>
    </row>
    <row r="21" spans="1:2">
      <c r="A21" s="2" t="s">
        <v>42</v>
      </c>
      <c r="B21" s="3" t="s">
        <v>43</v>
      </c>
    </row>
    <row r="22" spans="1:2">
      <c r="A22" s="2" t="s">
        <v>10</v>
      </c>
      <c r="B22" s="3" t="s">
        <v>11</v>
      </c>
    </row>
    <row r="23" spans="1:2">
      <c r="A23" s="6">
        <v>9101</v>
      </c>
      <c r="B23" s="7" t="s">
        <v>47</v>
      </c>
    </row>
    <row r="24" spans="1:2">
      <c r="A24" s="4" t="s">
        <v>36</v>
      </c>
      <c r="B24" s="5" t="s">
        <v>37</v>
      </c>
    </row>
    <row r="25" spans="1:2">
      <c r="A25" s="4" t="s">
        <v>20</v>
      </c>
      <c r="B25" s="5" t="s">
        <v>21</v>
      </c>
    </row>
  </sheetData>
  <sortState xmlns:xlrd2="http://schemas.microsoft.com/office/spreadsheetml/2017/richdata2" ref="A2:E25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6791-1A43-4ECD-97B9-A589683710C9}">
  <dimension ref="A1:I92"/>
  <sheetViews>
    <sheetView workbookViewId="0">
      <selection activeCell="G1" sqref="G1:I92"/>
    </sheetView>
  </sheetViews>
  <sheetFormatPr defaultRowHeight="15"/>
  <sheetData>
    <row r="1" spans="1:9">
      <c r="A1" s="52" t="s">
        <v>3138</v>
      </c>
      <c r="C1" s="52" t="s">
        <v>3134</v>
      </c>
      <c r="F1" t="str">
        <f>MID(A1,7,2)</f>
        <v>01</v>
      </c>
      <c r="G1" t="s">
        <v>3171</v>
      </c>
      <c r="H1">
        <v>1</v>
      </c>
      <c r="I1" s="40" t="s">
        <v>3155</v>
      </c>
    </row>
    <row r="2" spans="1:9">
      <c r="A2" s="52" t="s">
        <v>3139</v>
      </c>
      <c r="C2" s="52" t="s">
        <v>3134</v>
      </c>
      <c r="F2" t="str">
        <f t="shared" ref="F2:F65" si="0">MID(A2,7,2)</f>
        <v>02</v>
      </c>
      <c r="G2" t="s">
        <v>3171</v>
      </c>
      <c r="H2">
        <v>1</v>
      </c>
      <c r="I2" t="s">
        <v>3156</v>
      </c>
    </row>
    <row r="3" spans="1:9">
      <c r="A3" s="52" t="s">
        <v>3140</v>
      </c>
      <c r="C3" s="52" t="s">
        <v>3134</v>
      </c>
      <c r="F3" t="str">
        <f t="shared" si="0"/>
        <v>03</v>
      </c>
      <c r="G3" t="s">
        <v>3171</v>
      </c>
      <c r="H3">
        <v>1</v>
      </c>
      <c r="I3" t="s">
        <v>3157</v>
      </c>
    </row>
    <row r="4" spans="1:9">
      <c r="A4" s="52" t="s">
        <v>3141</v>
      </c>
      <c r="C4" s="52" t="s">
        <v>3134</v>
      </c>
      <c r="F4" t="str">
        <f t="shared" si="0"/>
        <v>04</v>
      </c>
      <c r="G4" t="s">
        <v>3171</v>
      </c>
      <c r="H4">
        <v>1</v>
      </c>
      <c r="I4" t="s">
        <v>3158</v>
      </c>
    </row>
    <row r="5" spans="1:9">
      <c r="A5" s="52" t="s">
        <v>3142</v>
      </c>
      <c r="C5" s="52" t="s">
        <v>3134</v>
      </c>
      <c r="F5" t="str">
        <f t="shared" si="0"/>
        <v>05</v>
      </c>
      <c r="G5" t="s">
        <v>3171</v>
      </c>
      <c r="H5">
        <v>1</v>
      </c>
      <c r="I5" t="s">
        <v>3159</v>
      </c>
    </row>
    <row r="6" spans="1:9">
      <c r="A6" s="52" t="s">
        <v>3143</v>
      </c>
      <c r="C6" s="52" t="s">
        <v>3134</v>
      </c>
      <c r="F6" t="str">
        <f t="shared" si="0"/>
        <v>06</v>
      </c>
      <c r="G6" t="s">
        <v>3171</v>
      </c>
      <c r="H6">
        <v>1</v>
      </c>
      <c r="I6" t="s">
        <v>3160</v>
      </c>
    </row>
    <row r="7" spans="1:9">
      <c r="A7" s="52" t="s">
        <v>3144</v>
      </c>
      <c r="C7" s="52" t="s">
        <v>3134</v>
      </c>
      <c r="F7" t="str">
        <f t="shared" si="0"/>
        <v>07</v>
      </c>
      <c r="G7" t="s">
        <v>3171</v>
      </c>
      <c r="H7">
        <v>1</v>
      </c>
      <c r="I7" t="s">
        <v>3161</v>
      </c>
    </row>
    <row r="8" spans="1:9">
      <c r="A8" s="52" t="s">
        <v>3145</v>
      </c>
      <c r="C8" s="52" t="s">
        <v>3134</v>
      </c>
      <c r="F8" t="str">
        <f t="shared" si="0"/>
        <v>08</v>
      </c>
      <c r="G8" t="s">
        <v>3171</v>
      </c>
      <c r="H8">
        <v>1</v>
      </c>
      <c r="I8" t="s">
        <v>3162</v>
      </c>
    </row>
    <row r="9" spans="1:9">
      <c r="A9" s="52" t="s">
        <v>3146</v>
      </c>
      <c r="C9" s="52" t="s">
        <v>3134</v>
      </c>
      <c r="F9" t="str">
        <f t="shared" si="0"/>
        <v>09</v>
      </c>
      <c r="G9" t="s">
        <v>3171</v>
      </c>
      <c r="H9">
        <v>1</v>
      </c>
      <c r="I9" t="s">
        <v>3163</v>
      </c>
    </row>
    <row r="10" spans="1:9">
      <c r="A10" s="52" t="s">
        <v>3147</v>
      </c>
      <c r="C10" s="52" t="s">
        <v>3134</v>
      </c>
      <c r="F10" t="str">
        <f t="shared" si="0"/>
        <v>10</v>
      </c>
      <c r="G10" t="s">
        <v>3171</v>
      </c>
      <c r="H10">
        <v>1</v>
      </c>
      <c r="I10" t="s">
        <v>51</v>
      </c>
    </row>
    <row r="11" spans="1:9">
      <c r="A11" s="52" t="s">
        <v>3148</v>
      </c>
      <c r="C11" s="52" t="s">
        <v>3134</v>
      </c>
      <c r="F11" t="str">
        <f t="shared" si="0"/>
        <v>11</v>
      </c>
      <c r="G11" t="s">
        <v>3171</v>
      </c>
      <c r="H11">
        <v>1</v>
      </c>
      <c r="I11" t="s">
        <v>3164</v>
      </c>
    </row>
    <row r="12" spans="1:9">
      <c r="A12" s="52" t="s">
        <v>3149</v>
      </c>
      <c r="C12" s="52" t="s">
        <v>3134</v>
      </c>
      <c r="F12" t="str">
        <f t="shared" si="0"/>
        <v>12</v>
      </c>
      <c r="G12" t="s">
        <v>3171</v>
      </c>
      <c r="H12">
        <v>1</v>
      </c>
      <c r="I12" t="s">
        <v>3165</v>
      </c>
    </row>
    <row r="13" spans="1:9">
      <c r="A13" s="52" t="s">
        <v>3150</v>
      </c>
      <c r="C13" s="52" t="s">
        <v>3134</v>
      </c>
      <c r="F13" t="str">
        <f t="shared" si="0"/>
        <v>13</v>
      </c>
      <c r="G13" t="s">
        <v>3171</v>
      </c>
      <c r="H13">
        <v>1</v>
      </c>
      <c r="I13" t="s">
        <v>3166</v>
      </c>
    </row>
    <row r="14" spans="1:9">
      <c r="A14" s="52" t="s">
        <v>3151</v>
      </c>
      <c r="C14" s="52" t="s">
        <v>3134</v>
      </c>
      <c r="F14" t="str">
        <f t="shared" si="0"/>
        <v>14</v>
      </c>
      <c r="G14" t="s">
        <v>3171</v>
      </c>
      <c r="H14">
        <v>1</v>
      </c>
      <c r="I14" t="s">
        <v>3167</v>
      </c>
    </row>
    <row r="15" spans="1:9">
      <c r="A15" s="52" t="s">
        <v>3152</v>
      </c>
      <c r="C15" s="52" t="s">
        <v>3134</v>
      </c>
      <c r="F15" t="str">
        <f t="shared" si="0"/>
        <v>15</v>
      </c>
      <c r="G15" t="s">
        <v>3171</v>
      </c>
      <c r="H15">
        <v>1</v>
      </c>
      <c r="I15" t="s">
        <v>3168</v>
      </c>
    </row>
    <row r="16" spans="1:9">
      <c r="A16" s="52" t="s">
        <v>3153</v>
      </c>
      <c r="C16" s="52" t="s">
        <v>3134</v>
      </c>
      <c r="F16" t="str">
        <f t="shared" si="0"/>
        <v>16</v>
      </c>
      <c r="G16" t="s">
        <v>3171</v>
      </c>
      <c r="H16">
        <v>1</v>
      </c>
      <c r="I16" t="s">
        <v>3169</v>
      </c>
    </row>
    <row r="17" spans="1:9">
      <c r="A17" s="52" t="s">
        <v>3154</v>
      </c>
      <c r="C17" s="52" t="s">
        <v>3134</v>
      </c>
      <c r="F17" t="str">
        <f t="shared" si="0"/>
        <v>17</v>
      </c>
      <c r="G17" t="s">
        <v>3171</v>
      </c>
      <c r="H17">
        <v>1</v>
      </c>
      <c r="I17" t="s">
        <v>3170</v>
      </c>
    </row>
    <row r="18" spans="1:9">
      <c r="A18" s="53" t="s">
        <v>3153</v>
      </c>
      <c r="C18" s="53" t="s">
        <v>3134</v>
      </c>
      <c r="F18" t="str">
        <f t="shared" si="0"/>
        <v>16</v>
      </c>
      <c r="G18" t="s">
        <v>3171</v>
      </c>
      <c r="H18">
        <v>1</v>
      </c>
      <c r="I18" t="s">
        <v>3169</v>
      </c>
    </row>
    <row r="19" spans="1:9">
      <c r="A19" s="53" t="s">
        <v>3153</v>
      </c>
      <c r="C19" s="53" t="s">
        <v>3134</v>
      </c>
      <c r="F19" t="str">
        <f t="shared" si="0"/>
        <v>16</v>
      </c>
      <c r="G19" t="s">
        <v>3171</v>
      </c>
      <c r="H19">
        <v>1</v>
      </c>
      <c r="I19" t="s">
        <v>3169</v>
      </c>
    </row>
    <row r="20" spans="1:9">
      <c r="A20" s="53" t="s">
        <v>3153</v>
      </c>
      <c r="C20" s="53" t="s">
        <v>3134</v>
      </c>
      <c r="F20" t="str">
        <f t="shared" si="0"/>
        <v>16</v>
      </c>
      <c r="G20" t="s">
        <v>3171</v>
      </c>
      <c r="H20">
        <v>1</v>
      </c>
      <c r="I20" t="s">
        <v>3169</v>
      </c>
    </row>
    <row r="21" spans="1:9">
      <c r="A21" s="53" t="s">
        <v>3153</v>
      </c>
      <c r="C21" s="53" t="s">
        <v>3134</v>
      </c>
      <c r="F21" t="str">
        <f t="shared" si="0"/>
        <v>16</v>
      </c>
      <c r="G21" t="s">
        <v>3171</v>
      </c>
      <c r="H21">
        <v>1</v>
      </c>
      <c r="I21" t="s">
        <v>3169</v>
      </c>
    </row>
    <row r="22" spans="1:9">
      <c r="A22" s="52" t="s">
        <v>3151</v>
      </c>
      <c r="C22" s="52" t="s">
        <v>3134</v>
      </c>
      <c r="F22" t="str">
        <f t="shared" si="0"/>
        <v>14</v>
      </c>
      <c r="G22" t="s">
        <v>3171</v>
      </c>
      <c r="H22">
        <v>1</v>
      </c>
      <c r="I22" t="s">
        <v>3167</v>
      </c>
    </row>
    <row r="23" spans="1:9">
      <c r="A23" s="52" t="s">
        <v>3152</v>
      </c>
      <c r="C23" s="52" t="s">
        <v>3134</v>
      </c>
      <c r="F23" t="str">
        <f t="shared" si="0"/>
        <v>15</v>
      </c>
      <c r="G23" t="s">
        <v>3171</v>
      </c>
      <c r="H23">
        <v>1</v>
      </c>
      <c r="I23" t="s">
        <v>3168</v>
      </c>
    </row>
    <row r="24" spans="1:9">
      <c r="A24" s="52" t="s">
        <v>3153</v>
      </c>
      <c r="C24" s="52" t="s">
        <v>3134</v>
      </c>
      <c r="F24" t="str">
        <f t="shared" si="0"/>
        <v>16</v>
      </c>
      <c r="G24" t="s">
        <v>3171</v>
      </c>
      <c r="H24">
        <v>1</v>
      </c>
      <c r="I24" t="s">
        <v>3169</v>
      </c>
    </row>
    <row r="25" spans="1:9">
      <c r="A25" s="52" t="s">
        <v>3154</v>
      </c>
      <c r="C25" s="52" t="s">
        <v>3134</v>
      </c>
      <c r="F25" t="str">
        <f t="shared" si="0"/>
        <v>17</v>
      </c>
      <c r="G25" t="s">
        <v>3171</v>
      </c>
      <c r="H25">
        <v>1</v>
      </c>
      <c r="I25" t="s">
        <v>3170</v>
      </c>
    </row>
    <row r="26" spans="1:9">
      <c r="A26" s="53" t="s">
        <v>3153</v>
      </c>
      <c r="C26" s="53" t="s">
        <v>3134</v>
      </c>
      <c r="F26" t="str">
        <f t="shared" si="0"/>
        <v>16</v>
      </c>
      <c r="G26" t="s">
        <v>3171</v>
      </c>
      <c r="H26">
        <v>1</v>
      </c>
      <c r="I26" t="s">
        <v>3169</v>
      </c>
    </row>
    <row r="27" spans="1:9">
      <c r="A27" s="53" t="s">
        <v>3153</v>
      </c>
      <c r="C27" s="53" t="s">
        <v>3134</v>
      </c>
      <c r="F27" t="str">
        <f t="shared" si="0"/>
        <v>16</v>
      </c>
      <c r="G27" t="s">
        <v>3171</v>
      </c>
      <c r="H27">
        <v>1</v>
      </c>
      <c r="I27" t="s">
        <v>3169</v>
      </c>
    </row>
    <row r="28" spans="1:9">
      <c r="A28" s="52" t="s">
        <v>3150</v>
      </c>
      <c r="C28" s="52" t="s">
        <v>3134</v>
      </c>
      <c r="F28" t="str">
        <f t="shared" si="0"/>
        <v>13</v>
      </c>
      <c r="G28" t="s">
        <v>3171</v>
      </c>
      <c r="H28">
        <v>1</v>
      </c>
      <c r="I28" t="s">
        <v>3166</v>
      </c>
    </row>
    <row r="29" spans="1:9">
      <c r="A29" s="52" t="s">
        <v>3151</v>
      </c>
      <c r="C29" s="52" t="s">
        <v>3134</v>
      </c>
      <c r="F29" t="str">
        <f t="shared" si="0"/>
        <v>14</v>
      </c>
      <c r="G29" t="s">
        <v>3171</v>
      </c>
      <c r="H29">
        <v>1</v>
      </c>
      <c r="I29" t="s">
        <v>3167</v>
      </c>
    </row>
    <row r="30" spans="1:9">
      <c r="A30" s="52" t="s">
        <v>3152</v>
      </c>
      <c r="C30" s="52" t="s">
        <v>3134</v>
      </c>
      <c r="F30" t="str">
        <f t="shared" si="0"/>
        <v>15</v>
      </c>
      <c r="G30" t="s">
        <v>3171</v>
      </c>
      <c r="H30">
        <v>1</v>
      </c>
      <c r="I30" t="s">
        <v>3168</v>
      </c>
    </row>
    <row r="31" spans="1:9">
      <c r="A31" s="52" t="s">
        <v>3153</v>
      </c>
      <c r="C31" s="52" t="s">
        <v>3134</v>
      </c>
      <c r="F31" t="str">
        <f t="shared" si="0"/>
        <v>16</v>
      </c>
      <c r="G31" t="s">
        <v>3171</v>
      </c>
      <c r="H31">
        <v>1</v>
      </c>
      <c r="I31" t="s">
        <v>3169</v>
      </c>
    </row>
    <row r="32" spans="1:9">
      <c r="A32" s="52" t="s">
        <v>3154</v>
      </c>
      <c r="C32" s="52" t="s">
        <v>3134</v>
      </c>
      <c r="F32" t="str">
        <f t="shared" si="0"/>
        <v>17</v>
      </c>
      <c r="G32" t="s">
        <v>3171</v>
      </c>
      <c r="H32">
        <v>1</v>
      </c>
      <c r="I32" t="s">
        <v>3170</v>
      </c>
    </row>
    <row r="33" spans="1:9">
      <c r="A33" s="52" t="s">
        <v>3150</v>
      </c>
      <c r="C33" s="52" t="s">
        <v>3134</v>
      </c>
      <c r="F33" t="str">
        <f t="shared" si="0"/>
        <v>13</v>
      </c>
      <c r="G33" t="s">
        <v>3171</v>
      </c>
      <c r="H33">
        <v>1</v>
      </c>
      <c r="I33" t="s">
        <v>3166</v>
      </c>
    </row>
    <row r="34" spans="1:9">
      <c r="A34" s="52" t="s">
        <v>3151</v>
      </c>
      <c r="C34" s="52" t="s">
        <v>3134</v>
      </c>
      <c r="F34" t="str">
        <f t="shared" si="0"/>
        <v>14</v>
      </c>
      <c r="G34" t="s">
        <v>3171</v>
      </c>
      <c r="H34">
        <v>1</v>
      </c>
      <c r="I34" t="s">
        <v>3167</v>
      </c>
    </row>
    <row r="35" spans="1:9">
      <c r="A35" s="52" t="s">
        <v>3152</v>
      </c>
      <c r="C35" s="52" t="s">
        <v>3134</v>
      </c>
      <c r="F35" t="str">
        <f t="shared" si="0"/>
        <v>15</v>
      </c>
      <c r="G35" t="s">
        <v>3171</v>
      </c>
      <c r="H35">
        <v>1</v>
      </c>
      <c r="I35" t="s">
        <v>3168</v>
      </c>
    </row>
    <row r="36" spans="1:9">
      <c r="A36" s="52" t="s">
        <v>3153</v>
      </c>
      <c r="C36" s="52" t="s">
        <v>3134</v>
      </c>
      <c r="F36" t="str">
        <f t="shared" si="0"/>
        <v>16</v>
      </c>
      <c r="G36" t="s">
        <v>3171</v>
      </c>
      <c r="H36">
        <v>1</v>
      </c>
      <c r="I36" t="s">
        <v>3169</v>
      </c>
    </row>
    <row r="37" spans="1:9">
      <c r="A37" s="52" t="s">
        <v>3154</v>
      </c>
      <c r="C37" s="52" t="s">
        <v>3134</v>
      </c>
      <c r="F37" t="str">
        <f t="shared" si="0"/>
        <v>17</v>
      </c>
      <c r="G37" t="s">
        <v>3171</v>
      </c>
      <c r="H37">
        <v>1</v>
      </c>
      <c r="I37" t="s">
        <v>3170</v>
      </c>
    </row>
    <row r="38" spans="1:9">
      <c r="A38" s="52" t="s">
        <v>3150</v>
      </c>
      <c r="C38" s="52" t="s">
        <v>3134</v>
      </c>
      <c r="F38" t="str">
        <f t="shared" si="0"/>
        <v>13</v>
      </c>
      <c r="G38" t="s">
        <v>3171</v>
      </c>
      <c r="H38">
        <v>1</v>
      </c>
      <c r="I38" t="s">
        <v>3166</v>
      </c>
    </row>
    <row r="39" spans="1:9">
      <c r="A39" s="52" t="s">
        <v>3151</v>
      </c>
      <c r="C39" s="52" t="s">
        <v>3134</v>
      </c>
      <c r="F39" t="str">
        <f t="shared" si="0"/>
        <v>14</v>
      </c>
      <c r="G39" t="s">
        <v>3171</v>
      </c>
      <c r="H39">
        <v>1</v>
      </c>
      <c r="I39" t="s">
        <v>3167</v>
      </c>
    </row>
    <row r="40" spans="1:9">
      <c r="A40" s="52" t="s">
        <v>3152</v>
      </c>
      <c r="C40" s="52" t="s">
        <v>3134</v>
      </c>
      <c r="F40" t="str">
        <f t="shared" si="0"/>
        <v>15</v>
      </c>
      <c r="G40" t="s">
        <v>3171</v>
      </c>
      <c r="H40">
        <v>1</v>
      </c>
      <c r="I40" t="s">
        <v>3168</v>
      </c>
    </row>
    <row r="41" spans="1:9">
      <c r="A41" s="52" t="s">
        <v>3153</v>
      </c>
      <c r="C41" s="52" t="s">
        <v>3134</v>
      </c>
      <c r="F41" t="str">
        <f t="shared" si="0"/>
        <v>16</v>
      </c>
      <c r="G41" t="s">
        <v>3171</v>
      </c>
      <c r="H41">
        <v>1</v>
      </c>
      <c r="I41" t="s">
        <v>3169</v>
      </c>
    </row>
    <row r="42" spans="1:9">
      <c r="A42" s="52" t="s">
        <v>3154</v>
      </c>
      <c r="C42" s="52" t="s">
        <v>3134</v>
      </c>
      <c r="F42" t="str">
        <f t="shared" si="0"/>
        <v>17</v>
      </c>
      <c r="G42" t="s">
        <v>3171</v>
      </c>
      <c r="H42">
        <v>1</v>
      </c>
      <c r="I42" t="s">
        <v>3170</v>
      </c>
    </row>
    <row r="43" spans="1:9">
      <c r="A43" s="52" t="s">
        <v>3154</v>
      </c>
      <c r="C43" s="52" t="s">
        <v>3134</v>
      </c>
      <c r="F43" t="str">
        <f t="shared" si="0"/>
        <v>17</v>
      </c>
      <c r="G43" t="s">
        <v>3171</v>
      </c>
      <c r="H43">
        <v>1</v>
      </c>
      <c r="I43" t="s">
        <v>3170</v>
      </c>
    </row>
    <row r="44" spans="1:9">
      <c r="A44" s="53" t="s">
        <v>3153</v>
      </c>
      <c r="C44" s="53" t="s">
        <v>3134</v>
      </c>
      <c r="F44" t="str">
        <f t="shared" si="0"/>
        <v>16</v>
      </c>
      <c r="G44" t="s">
        <v>3171</v>
      </c>
      <c r="H44">
        <v>1</v>
      </c>
      <c r="I44" t="s">
        <v>3169</v>
      </c>
    </row>
    <row r="45" spans="1:9">
      <c r="A45" s="53" t="s">
        <v>3153</v>
      </c>
      <c r="C45" s="53" t="s">
        <v>3134</v>
      </c>
      <c r="F45" t="str">
        <f t="shared" si="0"/>
        <v>16</v>
      </c>
      <c r="G45" t="s">
        <v>3171</v>
      </c>
      <c r="H45">
        <v>1</v>
      </c>
      <c r="I45" t="s">
        <v>3169</v>
      </c>
    </row>
    <row r="46" spans="1:9">
      <c r="A46" s="52" t="s">
        <v>3153</v>
      </c>
      <c r="C46" s="52" t="s">
        <v>3134</v>
      </c>
      <c r="F46" t="str">
        <f t="shared" si="0"/>
        <v>16</v>
      </c>
      <c r="G46" t="s">
        <v>3171</v>
      </c>
      <c r="H46">
        <v>1</v>
      </c>
      <c r="I46" t="s">
        <v>3169</v>
      </c>
    </row>
    <row r="47" spans="1:9">
      <c r="A47" s="52" t="s">
        <v>3145</v>
      </c>
      <c r="C47" s="52" t="s">
        <v>3134</v>
      </c>
      <c r="F47" t="str">
        <f t="shared" si="0"/>
        <v>08</v>
      </c>
      <c r="G47" t="s">
        <v>3171</v>
      </c>
      <c r="H47">
        <v>1</v>
      </c>
      <c r="I47" t="s">
        <v>3162</v>
      </c>
    </row>
    <row r="48" spans="1:9">
      <c r="A48" s="52" t="s">
        <v>3146</v>
      </c>
      <c r="C48" s="52" t="s">
        <v>3134</v>
      </c>
      <c r="F48" t="str">
        <f t="shared" si="0"/>
        <v>09</v>
      </c>
      <c r="G48" t="s">
        <v>3171</v>
      </c>
      <c r="H48">
        <v>1</v>
      </c>
      <c r="I48" t="s">
        <v>3163</v>
      </c>
    </row>
    <row r="49" spans="1:9">
      <c r="A49" s="52" t="s">
        <v>3147</v>
      </c>
      <c r="C49" s="52" t="s">
        <v>3134</v>
      </c>
      <c r="F49" t="str">
        <f t="shared" si="0"/>
        <v>10</v>
      </c>
      <c r="G49" t="s">
        <v>3171</v>
      </c>
      <c r="H49">
        <v>1</v>
      </c>
      <c r="I49" t="s">
        <v>51</v>
      </c>
    </row>
    <row r="50" spans="1:9">
      <c r="A50" s="52" t="s">
        <v>3148</v>
      </c>
      <c r="C50" s="52" t="s">
        <v>3134</v>
      </c>
      <c r="F50" t="str">
        <f t="shared" si="0"/>
        <v>11</v>
      </c>
      <c r="G50" t="s">
        <v>3171</v>
      </c>
      <c r="H50">
        <v>1</v>
      </c>
      <c r="I50" t="s">
        <v>3164</v>
      </c>
    </row>
    <row r="51" spans="1:9">
      <c r="A51" s="52" t="s">
        <v>3149</v>
      </c>
      <c r="C51" s="52" t="s">
        <v>3134</v>
      </c>
      <c r="F51" t="str">
        <f t="shared" si="0"/>
        <v>12</v>
      </c>
      <c r="G51" t="s">
        <v>3171</v>
      </c>
      <c r="H51">
        <v>1</v>
      </c>
      <c r="I51" t="s">
        <v>3165</v>
      </c>
    </row>
    <row r="52" spans="1:9">
      <c r="A52" s="52" t="s">
        <v>3150</v>
      </c>
      <c r="C52" s="52" t="s">
        <v>3134</v>
      </c>
      <c r="F52" t="str">
        <f t="shared" si="0"/>
        <v>13</v>
      </c>
      <c r="G52" t="s">
        <v>3171</v>
      </c>
      <c r="H52">
        <v>1</v>
      </c>
      <c r="I52" t="s">
        <v>3166</v>
      </c>
    </row>
    <row r="53" spans="1:9">
      <c r="A53" s="52" t="s">
        <v>3150</v>
      </c>
      <c r="C53" s="52" t="s">
        <v>3134</v>
      </c>
      <c r="F53" t="str">
        <f t="shared" si="0"/>
        <v>13</v>
      </c>
      <c r="G53" t="s">
        <v>3171</v>
      </c>
      <c r="H53">
        <v>1</v>
      </c>
      <c r="I53" t="s">
        <v>3166</v>
      </c>
    </row>
    <row r="54" spans="1:9">
      <c r="A54" s="52" t="s">
        <v>3145</v>
      </c>
      <c r="C54" s="52" t="s">
        <v>3134</v>
      </c>
      <c r="F54" t="str">
        <f t="shared" si="0"/>
        <v>08</v>
      </c>
      <c r="G54" t="s">
        <v>3171</v>
      </c>
      <c r="H54">
        <v>1</v>
      </c>
      <c r="I54" t="s">
        <v>3162</v>
      </c>
    </row>
    <row r="55" spans="1:9">
      <c r="A55" s="52" t="s">
        <v>3146</v>
      </c>
      <c r="C55" s="52" t="s">
        <v>3134</v>
      </c>
      <c r="F55" t="str">
        <f t="shared" si="0"/>
        <v>09</v>
      </c>
      <c r="G55" t="s">
        <v>3171</v>
      </c>
      <c r="H55">
        <v>1</v>
      </c>
      <c r="I55" t="s">
        <v>3163</v>
      </c>
    </row>
    <row r="56" spans="1:9">
      <c r="A56" s="52" t="s">
        <v>3147</v>
      </c>
      <c r="C56" s="52" t="s">
        <v>3134</v>
      </c>
      <c r="F56" t="str">
        <f t="shared" si="0"/>
        <v>10</v>
      </c>
      <c r="G56" t="s">
        <v>3171</v>
      </c>
      <c r="H56">
        <v>1</v>
      </c>
      <c r="I56" t="s">
        <v>51</v>
      </c>
    </row>
    <row r="57" spans="1:9">
      <c r="A57" s="52" t="s">
        <v>3148</v>
      </c>
      <c r="C57" s="52" t="s">
        <v>3134</v>
      </c>
      <c r="F57" t="str">
        <f t="shared" si="0"/>
        <v>11</v>
      </c>
      <c r="G57" t="s">
        <v>3171</v>
      </c>
      <c r="H57">
        <v>1</v>
      </c>
      <c r="I57" t="s">
        <v>3164</v>
      </c>
    </row>
    <row r="58" spans="1:9">
      <c r="A58" s="52" t="s">
        <v>3149</v>
      </c>
      <c r="C58" s="52" t="s">
        <v>3134</v>
      </c>
      <c r="F58" t="str">
        <f t="shared" si="0"/>
        <v>12</v>
      </c>
      <c r="G58" t="s">
        <v>3171</v>
      </c>
      <c r="H58">
        <v>1</v>
      </c>
      <c r="I58" t="s">
        <v>3165</v>
      </c>
    </row>
    <row r="59" spans="1:9">
      <c r="A59" s="52" t="s">
        <v>3150</v>
      </c>
      <c r="C59" s="52" t="s">
        <v>3134</v>
      </c>
      <c r="F59" t="str">
        <f t="shared" si="0"/>
        <v>13</v>
      </c>
      <c r="G59" t="s">
        <v>3171</v>
      </c>
      <c r="H59">
        <v>1</v>
      </c>
      <c r="I59" t="s">
        <v>3166</v>
      </c>
    </row>
    <row r="60" spans="1:9">
      <c r="A60" s="52" t="s">
        <v>3152</v>
      </c>
      <c r="C60" s="52" t="s">
        <v>3134</v>
      </c>
      <c r="F60" t="str">
        <f t="shared" si="0"/>
        <v>15</v>
      </c>
      <c r="G60" t="s">
        <v>3171</v>
      </c>
      <c r="H60">
        <v>1</v>
      </c>
      <c r="I60" t="s">
        <v>3168</v>
      </c>
    </row>
    <row r="61" spans="1:9">
      <c r="A61" s="52" t="s">
        <v>3153</v>
      </c>
      <c r="C61" s="52" t="s">
        <v>3134</v>
      </c>
      <c r="F61" t="str">
        <f t="shared" si="0"/>
        <v>16</v>
      </c>
      <c r="G61" t="s">
        <v>3171</v>
      </c>
      <c r="H61">
        <v>1</v>
      </c>
      <c r="I61" t="s">
        <v>3169</v>
      </c>
    </row>
    <row r="62" spans="1:9">
      <c r="A62" s="52" t="s">
        <v>3154</v>
      </c>
      <c r="C62" s="52" t="s">
        <v>3134</v>
      </c>
      <c r="F62" t="str">
        <f t="shared" si="0"/>
        <v>17</v>
      </c>
      <c r="G62" t="s">
        <v>3171</v>
      </c>
      <c r="H62">
        <v>1</v>
      </c>
      <c r="I62" t="s">
        <v>3170</v>
      </c>
    </row>
    <row r="63" spans="1:9">
      <c r="A63" s="52" t="s">
        <v>3153</v>
      </c>
      <c r="C63" s="52" t="s">
        <v>3134</v>
      </c>
      <c r="F63" t="str">
        <f t="shared" si="0"/>
        <v>16</v>
      </c>
      <c r="G63" t="s">
        <v>3171</v>
      </c>
      <c r="H63">
        <v>1</v>
      </c>
      <c r="I63" t="s">
        <v>3169</v>
      </c>
    </row>
    <row r="64" spans="1:9">
      <c r="A64" s="52" t="s">
        <v>3154</v>
      </c>
      <c r="C64" s="52" t="s">
        <v>3134</v>
      </c>
      <c r="F64" t="str">
        <f t="shared" si="0"/>
        <v>17</v>
      </c>
      <c r="G64" t="s">
        <v>3171</v>
      </c>
      <c r="H64">
        <v>1</v>
      </c>
      <c r="I64" t="s">
        <v>3170</v>
      </c>
    </row>
    <row r="65" spans="1:9">
      <c r="A65" s="52" t="s">
        <v>3150</v>
      </c>
      <c r="C65" s="52" t="s">
        <v>3134</v>
      </c>
      <c r="F65" t="str">
        <f t="shared" si="0"/>
        <v>13</v>
      </c>
      <c r="G65" t="s">
        <v>3171</v>
      </c>
      <c r="H65">
        <v>1</v>
      </c>
      <c r="I65" t="s">
        <v>3166</v>
      </c>
    </row>
    <row r="66" spans="1:9">
      <c r="A66" s="52" t="s">
        <v>3151</v>
      </c>
      <c r="C66" s="52" t="s">
        <v>3134</v>
      </c>
      <c r="F66" t="str">
        <f t="shared" ref="F66:F92" si="1">MID(A66,7,2)</f>
        <v>14</v>
      </c>
      <c r="G66" t="s">
        <v>3171</v>
      </c>
      <c r="H66">
        <v>1</v>
      </c>
      <c r="I66" t="s">
        <v>3167</v>
      </c>
    </row>
    <row r="67" spans="1:9">
      <c r="A67" s="52" t="s">
        <v>3152</v>
      </c>
      <c r="C67" s="52" t="s">
        <v>3134</v>
      </c>
      <c r="F67" t="str">
        <f t="shared" si="1"/>
        <v>15</v>
      </c>
      <c r="G67" t="s">
        <v>3171</v>
      </c>
      <c r="H67">
        <v>1</v>
      </c>
      <c r="I67" t="s">
        <v>3168</v>
      </c>
    </row>
    <row r="68" spans="1:9">
      <c r="A68" s="52" t="s">
        <v>3153</v>
      </c>
      <c r="C68" s="52" t="s">
        <v>3134</v>
      </c>
      <c r="F68" t="str">
        <f t="shared" si="1"/>
        <v>16</v>
      </c>
      <c r="G68" t="s">
        <v>3171</v>
      </c>
      <c r="H68">
        <v>1</v>
      </c>
      <c r="I68" t="s">
        <v>3169</v>
      </c>
    </row>
    <row r="69" spans="1:9">
      <c r="A69" s="52" t="s">
        <v>3154</v>
      </c>
      <c r="C69" s="52" t="s">
        <v>3134</v>
      </c>
      <c r="F69" t="str">
        <f t="shared" si="1"/>
        <v>17</v>
      </c>
      <c r="G69" t="s">
        <v>3171</v>
      </c>
      <c r="H69">
        <v>1</v>
      </c>
      <c r="I69" t="s">
        <v>3170</v>
      </c>
    </row>
    <row r="70" spans="1:9">
      <c r="A70" s="52" t="s">
        <v>3150</v>
      </c>
      <c r="C70" s="52" t="s">
        <v>3134</v>
      </c>
      <c r="F70" t="str">
        <f t="shared" si="1"/>
        <v>13</v>
      </c>
      <c r="G70" t="s">
        <v>3171</v>
      </c>
      <c r="H70">
        <v>1</v>
      </c>
      <c r="I70" t="s">
        <v>3166</v>
      </c>
    </row>
    <row r="71" spans="1:9">
      <c r="A71" s="52" t="s">
        <v>3151</v>
      </c>
      <c r="C71" s="52" t="s">
        <v>3134</v>
      </c>
      <c r="F71" t="str">
        <f t="shared" si="1"/>
        <v>14</v>
      </c>
      <c r="G71" t="s">
        <v>3171</v>
      </c>
      <c r="H71">
        <v>1</v>
      </c>
      <c r="I71" t="s">
        <v>3167</v>
      </c>
    </row>
    <row r="72" spans="1:9">
      <c r="A72" s="52" t="s">
        <v>3152</v>
      </c>
      <c r="C72" s="52" t="s">
        <v>3134</v>
      </c>
      <c r="F72" t="str">
        <f t="shared" si="1"/>
        <v>15</v>
      </c>
      <c r="G72" t="s">
        <v>3171</v>
      </c>
      <c r="H72">
        <v>1</v>
      </c>
      <c r="I72" t="s">
        <v>3168</v>
      </c>
    </row>
    <row r="73" spans="1:9">
      <c r="A73" s="52" t="s">
        <v>3152</v>
      </c>
      <c r="C73" s="52" t="s">
        <v>3134</v>
      </c>
      <c r="F73" t="str">
        <f t="shared" si="1"/>
        <v>15</v>
      </c>
      <c r="G73" t="s">
        <v>3171</v>
      </c>
      <c r="H73">
        <v>1</v>
      </c>
      <c r="I73" t="s">
        <v>3168</v>
      </c>
    </row>
    <row r="74" spans="1:9">
      <c r="A74" s="52" t="s">
        <v>3152</v>
      </c>
      <c r="C74" s="52" t="s">
        <v>3134</v>
      </c>
      <c r="F74" t="str">
        <f t="shared" si="1"/>
        <v>15</v>
      </c>
      <c r="G74" t="s">
        <v>3171</v>
      </c>
      <c r="H74">
        <v>1</v>
      </c>
      <c r="I74" t="s">
        <v>3168</v>
      </c>
    </row>
    <row r="75" spans="1:9">
      <c r="A75" s="52" t="s">
        <v>3152</v>
      </c>
      <c r="C75" s="52" t="s">
        <v>3134</v>
      </c>
      <c r="F75" t="str">
        <f t="shared" si="1"/>
        <v>15</v>
      </c>
      <c r="G75" t="s">
        <v>3171</v>
      </c>
      <c r="H75">
        <v>1</v>
      </c>
      <c r="I75" t="s">
        <v>3168</v>
      </c>
    </row>
    <row r="76" spans="1:9">
      <c r="A76" s="52" t="s">
        <v>3145</v>
      </c>
      <c r="C76" s="52" t="s">
        <v>3134</v>
      </c>
      <c r="F76" t="str">
        <f t="shared" si="1"/>
        <v>08</v>
      </c>
      <c r="G76" t="s">
        <v>3171</v>
      </c>
      <c r="H76">
        <v>1</v>
      </c>
      <c r="I76" t="s">
        <v>3162</v>
      </c>
    </row>
    <row r="77" spans="1:9">
      <c r="A77" s="52" t="s">
        <v>3146</v>
      </c>
      <c r="C77" s="52" t="s">
        <v>3134</v>
      </c>
      <c r="F77" t="str">
        <f t="shared" si="1"/>
        <v>09</v>
      </c>
      <c r="G77" t="s">
        <v>3171</v>
      </c>
      <c r="H77">
        <v>1</v>
      </c>
      <c r="I77" t="s">
        <v>3163</v>
      </c>
    </row>
    <row r="78" spans="1:9">
      <c r="A78" s="52" t="s">
        <v>3147</v>
      </c>
      <c r="C78" s="52" t="s">
        <v>3134</v>
      </c>
      <c r="F78" t="str">
        <f t="shared" si="1"/>
        <v>10</v>
      </c>
      <c r="G78" t="s">
        <v>3171</v>
      </c>
      <c r="H78">
        <v>1</v>
      </c>
      <c r="I78" t="s">
        <v>51</v>
      </c>
    </row>
    <row r="79" spans="1:9">
      <c r="A79" s="52" t="s">
        <v>3148</v>
      </c>
      <c r="C79" s="52" t="s">
        <v>3134</v>
      </c>
      <c r="F79" t="str">
        <f t="shared" si="1"/>
        <v>11</v>
      </c>
      <c r="G79" t="s">
        <v>3171</v>
      </c>
      <c r="H79">
        <v>1</v>
      </c>
      <c r="I79" t="s">
        <v>3164</v>
      </c>
    </row>
    <row r="80" spans="1:9">
      <c r="A80" s="52" t="s">
        <v>3149</v>
      </c>
      <c r="C80" s="52" t="s">
        <v>3134</v>
      </c>
      <c r="F80" t="str">
        <f t="shared" si="1"/>
        <v>12</v>
      </c>
      <c r="G80" t="s">
        <v>3171</v>
      </c>
      <c r="H80">
        <v>1</v>
      </c>
      <c r="I80" t="s">
        <v>3165</v>
      </c>
    </row>
    <row r="81" spans="1:9">
      <c r="A81" s="52" t="s">
        <v>3145</v>
      </c>
      <c r="C81" s="52" t="s">
        <v>3134</v>
      </c>
      <c r="F81" t="str">
        <f t="shared" si="1"/>
        <v>08</v>
      </c>
      <c r="G81" t="s">
        <v>3171</v>
      </c>
      <c r="H81">
        <v>1</v>
      </c>
      <c r="I81" t="s">
        <v>3162</v>
      </c>
    </row>
    <row r="82" spans="1:9">
      <c r="A82" s="52" t="s">
        <v>3146</v>
      </c>
      <c r="C82" s="52" t="s">
        <v>3134</v>
      </c>
      <c r="F82" t="str">
        <f t="shared" si="1"/>
        <v>09</v>
      </c>
      <c r="G82" t="s">
        <v>3171</v>
      </c>
      <c r="H82">
        <v>1</v>
      </c>
      <c r="I82" t="s">
        <v>3163</v>
      </c>
    </row>
    <row r="83" spans="1:9">
      <c r="A83" s="52" t="s">
        <v>3147</v>
      </c>
      <c r="C83" s="52" t="s">
        <v>3134</v>
      </c>
      <c r="F83" t="str">
        <f t="shared" si="1"/>
        <v>10</v>
      </c>
      <c r="G83" t="s">
        <v>3171</v>
      </c>
      <c r="H83">
        <v>1</v>
      </c>
      <c r="I83" t="s">
        <v>51</v>
      </c>
    </row>
    <row r="84" spans="1:9">
      <c r="A84" s="52" t="s">
        <v>3148</v>
      </c>
      <c r="C84" s="52" t="s">
        <v>3134</v>
      </c>
      <c r="F84" t="str">
        <f t="shared" si="1"/>
        <v>11</v>
      </c>
      <c r="G84" t="s">
        <v>3171</v>
      </c>
      <c r="H84">
        <v>1</v>
      </c>
      <c r="I84" t="s">
        <v>3164</v>
      </c>
    </row>
    <row r="85" spans="1:9">
      <c r="A85" s="52" t="s">
        <v>3149</v>
      </c>
      <c r="C85" s="52" t="s">
        <v>3134</v>
      </c>
      <c r="F85" t="str">
        <f t="shared" si="1"/>
        <v>12</v>
      </c>
      <c r="G85" t="s">
        <v>3171</v>
      </c>
      <c r="H85">
        <v>1</v>
      </c>
      <c r="I85" t="s">
        <v>3165</v>
      </c>
    </row>
    <row r="86" spans="1:9">
      <c r="A86" s="52" t="s">
        <v>3150</v>
      </c>
      <c r="C86" s="52" t="s">
        <v>3134</v>
      </c>
      <c r="F86" t="str">
        <f t="shared" si="1"/>
        <v>13</v>
      </c>
      <c r="G86" t="s">
        <v>3171</v>
      </c>
      <c r="H86">
        <v>1</v>
      </c>
      <c r="I86" t="s">
        <v>3166</v>
      </c>
    </row>
    <row r="87" spans="1:9">
      <c r="A87" s="52" t="s">
        <v>3148</v>
      </c>
      <c r="C87" s="52" t="s">
        <v>3134</v>
      </c>
      <c r="F87" t="str">
        <f t="shared" si="1"/>
        <v>11</v>
      </c>
      <c r="G87" t="s">
        <v>3171</v>
      </c>
      <c r="H87">
        <v>1</v>
      </c>
      <c r="I87" t="s">
        <v>3164</v>
      </c>
    </row>
    <row r="88" spans="1:9">
      <c r="A88" s="52" t="s">
        <v>3149</v>
      </c>
      <c r="C88" s="52" t="s">
        <v>3134</v>
      </c>
      <c r="F88" t="str">
        <f t="shared" si="1"/>
        <v>12</v>
      </c>
      <c r="G88" t="s">
        <v>3171</v>
      </c>
      <c r="H88">
        <v>1</v>
      </c>
      <c r="I88" t="s">
        <v>3165</v>
      </c>
    </row>
    <row r="89" spans="1:9">
      <c r="A89" s="52" t="s">
        <v>3149</v>
      </c>
      <c r="C89" s="52" t="s">
        <v>3134</v>
      </c>
      <c r="F89" t="str">
        <f t="shared" si="1"/>
        <v>12</v>
      </c>
      <c r="G89" t="s">
        <v>3171</v>
      </c>
      <c r="H89">
        <v>1</v>
      </c>
      <c r="I89" t="s">
        <v>3165</v>
      </c>
    </row>
    <row r="90" spans="1:9">
      <c r="A90" s="52" t="s">
        <v>3150</v>
      </c>
      <c r="C90" s="52" t="s">
        <v>3134</v>
      </c>
      <c r="F90" t="str">
        <f t="shared" si="1"/>
        <v>13</v>
      </c>
      <c r="G90" t="s">
        <v>3171</v>
      </c>
      <c r="H90">
        <v>1</v>
      </c>
      <c r="I90" t="s">
        <v>3166</v>
      </c>
    </row>
    <row r="91" spans="1:9">
      <c r="A91" s="52" t="s">
        <v>3148</v>
      </c>
      <c r="C91" s="52" t="s">
        <v>3134</v>
      </c>
      <c r="F91" t="str">
        <f t="shared" si="1"/>
        <v>11</v>
      </c>
      <c r="G91" t="s">
        <v>3171</v>
      </c>
      <c r="H91">
        <v>1</v>
      </c>
      <c r="I91" t="s">
        <v>3164</v>
      </c>
    </row>
    <row r="92" spans="1:9">
      <c r="A92" s="52" t="s">
        <v>3152</v>
      </c>
      <c r="C92" s="52" t="s">
        <v>3134</v>
      </c>
      <c r="F92" t="str">
        <f t="shared" si="1"/>
        <v>15</v>
      </c>
      <c r="G92" t="s">
        <v>3171</v>
      </c>
      <c r="H92">
        <v>1</v>
      </c>
      <c r="I92" t="s">
        <v>3168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C586-BE17-4A7F-BA7E-A46B9315DBB8}">
  <dimension ref="A1:A24"/>
  <sheetViews>
    <sheetView topLeftCell="A13" workbookViewId="0">
      <selection activeCell="A17" sqref="A17"/>
    </sheetView>
  </sheetViews>
  <sheetFormatPr defaultRowHeight="15"/>
  <sheetData>
    <row r="1" spans="1:1">
      <c r="A1" t="s">
        <v>3032</v>
      </c>
    </row>
    <row r="2" spans="1:1">
      <c r="A2" t="s">
        <v>3033</v>
      </c>
    </row>
    <row r="3" spans="1:1">
      <c r="A3" t="s">
        <v>3034</v>
      </c>
    </row>
    <row r="6" spans="1:1">
      <c r="A6" t="s">
        <v>3044</v>
      </c>
    </row>
    <row r="7" spans="1:1">
      <c r="A7" t="s">
        <v>3045</v>
      </c>
    </row>
    <row r="8" spans="1:1">
      <c r="A8" t="s">
        <v>3046</v>
      </c>
    </row>
    <row r="9" spans="1:1">
      <c r="A9" t="s">
        <v>3047</v>
      </c>
    </row>
    <row r="12" spans="1:1">
      <c r="A12" t="s">
        <v>3039</v>
      </c>
    </row>
    <row r="13" spans="1:1">
      <c r="A13" t="s">
        <v>3040</v>
      </c>
    </row>
    <row r="14" spans="1:1">
      <c r="A14" t="s">
        <v>3041</v>
      </c>
    </row>
    <row r="15" spans="1:1">
      <c r="A15" t="s">
        <v>3042</v>
      </c>
    </row>
    <row r="16" spans="1:1">
      <c r="A16" t="s">
        <v>3043</v>
      </c>
    </row>
    <row r="19" spans="1:1">
      <c r="A19" t="s">
        <v>3048</v>
      </c>
    </row>
    <row r="20" spans="1:1">
      <c r="A20" t="s">
        <v>3049</v>
      </c>
    </row>
    <row r="21" spans="1:1">
      <c r="A21" t="s">
        <v>3050</v>
      </c>
    </row>
    <row r="22" spans="1:1">
      <c r="A22" t="s">
        <v>3051</v>
      </c>
    </row>
    <row r="23" spans="1:1">
      <c r="A23" t="s">
        <v>3052</v>
      </c>
    </row>
    <row r="24" spans="1:1">
      <c r="A24" t="s">
        <v>3053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13"/>
  <sheetViews>
    <sheetView workbookViewId="0">
      <selection sqref="A1:A1048576"/>
    </sheetView>
  </sheetViews>
  <sheetFormatPr defaultRowHeight="15"/>
  <cols>
    <col min="1" max="1" width="8.28515625" customWidth="1"/>
  </cols>
  <sheetData>
    <row r="5" spans="1:1">
      <c r="A5" s="39"/>
    </row>
    <row r="6" spans="1:1">
      <c r="A6" s="39"/>
    </row>
    <row r="7" spans="1:1">
      <c r="A7" s="39"/>
    </row>
    <row r="8" spans="1:1">
      <c r="A8" s="39"/>
    </row>
    <row r="9" spans="1:1">
      <c r="A9" s="39"/>
    </row>
    <row r="10" spans="1:1">
      <c r="A10" s="39"/>
    </row>
    <row r="11" spans="1:1">
      <c r="A11" s="39"/>
    </row>
    <row r="12" spans="1:1">
      <c r="A12" s="39"/>
    </row>
    <row r="13" spans="1:1">
      <c r="A13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1"/>
  <sheetViews>
    <sheetView topLeftCell="A69" workbookViewId="0">
      <selection activeCell="C91" sqref="C91"/>
    </sheetView>
  </sheetViews>
  <sheetFormatPr defaultColWidth="8.85546875" defaultRowHeight="12.75"/>
  <cols>
    <col min="1" max="1" width="44.28515625" style="70" customWidth="1"/>
    <col min="2" max="2" width="19.7109375" style="70" customWidth="1"/>
    <col min="3" max="3" width="19.7109375" style="123" customWidth="1"/>
    <col min="4" max="4" width="22.42578125" style="70" customWidth="1"/>
    <col min="5" max="5" width="23.85546875" style="70" bestFit="1" customWidth="1"/>
    <col min="6" max="6" width="21.42578125" style="70" bestFit="1" customWidth="1"/>
    <col min="7" max="16384" width="8.85546875" style="70"/>
  </cols>
  <sheetData>
    <row r="1" spans="1:7" s="68" customFormat="1" ht="17.45" customHeight="1">
      <c r="B1" s="68" t="s">
        <v>1584</v>
      </c>
      <c r="C1" s="69" t="s">
        <v>1585</v>
      </c>
      <c r="D1" s="68" t="s">
        <v>1586</v>
      </c>
      <c r="E1" s="68" t="s">
        <v>1588</v>
      </c>
      <c r="F1" s="68" t="s">
        <v>1589</v>
      </c>
      <c r="G1" s="68" t="s">
        <v>56</v>
      </c>
    </row>
    <row r="2" spans="1:7" ht="17.45" customHeight="1">
      <c r="A2" s="70" t="str">
        <f t="shared" ref="A2:A65" si="0">CONCATENATE(B2,":",C2,":",D2)</f>
        <v>00012120051594:161419:SAV:Savings</v>
      </c>
      <c r="B2" s="71" t="s">
        <v>3351</v>
      </c>
      <c r="C2" s="72">
        <v>161419</v>
      </c>
      <c r="D2" s="70" t="s">
        <v>3113</v>
      </c>
      <c r="E2" s="73" t="s">
        <v>3106</v>
      </c>
      <c r="F2" s="70" t="s">
        <v>37</v>
      </c>
      <c r="G2" s="70" t="str">
        <f>LOOKUP(F2,[1]BankCode!B:B,[1]BankCode!A:A)</f>
        <v>067</v>
      </c>
    </row>
    <row r="3" spans="1:7" ht="17.45" customHeight="1" thickBot="1">
      <c r="A3" s="70" t="str">
        <f t="shared" si="0"/>
        <v>00011120051451:161419:DDA:Demand Deposit</v>
      </c>
      <c r="B3" s="74" t="s">
        <v>3352</v>
      </c>
      <c r="C3" s="75">
        <v>161419</v>
      </c>
      <c r="D3" s="70" t="s">
        <v>3126</v>
      </c>
      <c r="E3" s="76" t="s">
        <v>3104</v>
      </c>
      <c r="F3" s="70" t="s">
        <v>37</v>
      </c>
      <c r="G3" s="70" t="str">
        <f>LOOKUP(F3,[1]BankCode!B:B,[1]BankCode!A:A)</f>
        <v>067</v>
      </c>
    </row>
    <row r="4" spans="1:7" ht="17.45" customHeight="1">
      <c r="A4" s="70" t="str">
        <f t="shared" si="0"/>
        <v>01321220056543:440791:DDA:Demand Deposit</v>
      </c>
      <c r="B4" s="71" t="s">
        <v>3353</v>
      </c>
      <c r="C4" s="72">
        <v>440791</v>
      </c>
      <c r="D4" s="70" t="s">
        <v>3126</v>
      </c>
      <c r="E4" s="77" t="s">
        <v>3104</v>
      </c>
      <c r="F4" s="70" t="s">
        <v>37</v>
      </c>
      <c r="G4" s="70" t="str">
        <f>LOOKUP(F4,[1]BankCode!B:B,[1]BankCode!A:A)</f>
        <v>067</v>
      </c>
    </row>
    <row r="5" spans="1:7" ht="17.45" customHeight="1" thickBot="1">
      <c r="A5" s="70" t="str">
        <f t="shared" si="0"/>
        <v>01321120079744:440791:DDA:Demand Deposit</v>
      </c>
      <c r="B5" s="74" t="s">
        <v>3354</v>
      </c>
      <c r="C5" s="75">
        <v>440791</v>
      </c>
      <c r="D5" s="70" t="s">
        <v>3126</v>
      </c>
      <c r="E5" s="76" t="s">
        <v>3104</v>
      </c>
      <c r="F5" s="70" t="s">
        <v>37</v>
      </c>
      <c r="G5" s="70" t="str">
        <f>LOOKUP(F5,[1]BankCode!B:B,[1]BankCode!A:A)</f>
        <v>067</v>
      </c>
    </row>
    <row r="6" spans="1:7" ht="17.45" customHeight="1" thickBot="1">
      <c r="A6" s="70" t="str">
        <f t="shared" si="0"/>
        <v>00011160050065:174714:DDA:Demand Deposit</v>
      </c>
      <c r="B6" s="78" t="s">
        <v>3355</v>
      </c>
      <c r="C6" s="79">
        <v>174714</v>
      </c>
      <c r="D6" s="70" t="s">
        <v>3126</v>
      </c>
      <c r="E6" s="80" t="s">
        <v>3104</v>
      </c>
      <c r="F6" s="70" t="s">
        <v>37</v>
      </c>
      <c r="G6" s="70" t="str">
        <f>LOOKUP(F6,[1]BankCode!B:B,[1]BankCode!A:A)</f>
        <v>067</v>
      </c>
    </row>
    <row r="7" spans="1:7" ht="17.45" customHeight="1" thickBot="1">
      <c r="A7" s="70" t="str">
        <f t="shared" si="0"/>
        <v>01612120070573:440842:SAV:Savings</v>
      </c>
      <c r="B7" s="78" t="s">
        <v>3356</v>
      </c>
      <c r="C7" s="79">
        <v>440842</v>
      </c>
      <c r="D7" s="70" t="s">
        <v>3113</v>
      </c>
      <c r="E7" s="81" t="s">
        <v>3106</v>
      </c>
      <c r="F7" s="70" t="s">
        <v>37</v>
      </c>
      <c r="G7" s="70" t="str">
        <f>LOOKUP(F7,[1]BankCode!B:B,[1]BankCode!A:A)</f>
        <v>067</v>
      </c>
    </row>
    <row r="8" spans="1:7" ht="17.45" customHeight="1" thickBot="1">
      <c r="A8" s="70" t="str">
        <f t="shared" si="0"/>
        <v>00012120070653:440908:SAV:Savings</v>
      </c>
      <c r="B8" s="78" t="s">
        <v>3357</v>
      </c>
      <c r="C8" s="79">
        <v>440908</v>
      </c>
      <c r="D8" s="70" t="s">
        <v>3113</v>
      </c>
      <c r="E8" s="81" t="s">
        <v>3106</v>
      </c>
      <c r="F8" s="70" t="s">
        <v>37</v>
      </c>
      <c r="G8" s="70" t="str">
        <f>LOOKUP(F8,[1]BankCode!B:B,[1]BankCode!A:A)</f>
        <v>067</v>
      </c>
    </row>
    <row r="9" spans="1:7" ht="17.45" customHeight="1" thickBot="1">
      <c r="A9" s="70" t="str">
        <f t="shared" si="0"/>
        <v>01082320051705:189499:SAV:Savings</v>
      </c>
      <c r="B9" s="78" t="s">
        <v>3358</v>
      </c>
      <c r="C9" s="79">
        <v>189499</v>
      </c>
      <c r="D9" s="70" t="s">
        <v>3113</v>
      </c>
      <c r="E9" s="81" t="s">
        <v>3106</v>
      </c>
      <c r="F9" s="70" t="s">
        <v>37</v>
      </c>
      <c r="G9" s="70" t="s">
        <v>36</v>
      </c>
    </row>
    <row r="10" spans="1:7" ht="17.45" customHeight="1" thickBot="1">
      <c r="A10" s="70" t="str">
        <f t="shared" si="0"/>
        <v>01082160050073:161451:SAV:Savings</v>
      </c>
      <c r="B10" s="78" t="s">
        <v>3359</v>
      </c>
      <c r="C10" s="79">
        <v>161451</v>
      </c>
      <c r="D10" s="70" t="s">
        <v>3113</v>
      </c>
      <c r="E10" s="81" t="s">
        <v>3360</v>
      </c>
      <c r="F10" s="70" t="s">
        <v>37</v>
      </c>
      <c r="G10" s="70" t="s">
        <v>36</v>
      </c>
    </row>
    <row r="11" spans="1:7" ht="17.45" customHeight="1">
      <c r="A11" s="70" t="str">
        <f t="shared" si="0"/>
        <v>01072160050046:166483:SAV:Savings</v>
      </c>
      <c r="B11" s="71" t="s">
        <v>3361</v>
      </c>
      <c r="C11" s="72">
        <v>166483</v>
      </c>
      <c r="D11" s="70" t="s">
        <v>3113</v>
      </c>
      <c r="E11" s="82" t="s">
        <v>3360</v>
      </c>
      <c r="F11" s="70" t="s">
        <v>37</v>
      </c>
      <c r="G11" s="70" t="s">
        <v>36</v>
      </c>
    </row>
    <row r="12" spans="1:7" ht="17.45" customHeight="1">
      <c r="A12" s="70" t="str">
        <f t="shared" si="0"/>
        <v>01072360050051:166483:SAV Wealth:Saving Account Wealth</v>
      </c>
      <c r="B12" s="83" t="s">
        <v>3362</v>
      </c>
      <c r="C12" s="84">
        <v>166483</v>
      </c>
      <c r="D12" s="70" t="s">
        <v>3137</v>
      </c>
      <c r="E12" s="82" t="s">
        <v>3135</v>
      </c>
      <c r="F12" s="70" t="s">
        <v>37</v>
      </c>
      <c r="G12" s="70" t="s">
        <v>36</v>
      </c>
    </row>
    <row r="13" spans="1:7" ht="17.45" customHeight="1" thickBot="1">
      <c r="A13" s="70" t="str">
        <f t="shared" si="0"/>
        <v>01071260050036:166483:DDA:Demand Deposit</v>
      </c>
      <c r="B13" s="74" t="s">
        <v>3363</v>
      </c>
      <c r="C13" s="75">
        <v>166483</v>
      </c>
      <c r="D13" s="70" t="s">
        <v>3126</v>
      </c>
      <c r="E13" s="82" t="s">
        <v>3104</v>
      </c>
      <c r="F13" s="70" t="s">
        <v>37</v>
      </c>
      <c r="G13" s="70" t="s">
        <v>36</v>
      </c>
    </row>
    <row r="14" spans="1:7" ht="17.45" customHeight="1" thickBot="1">
      <c r="A14" s="70" t="str">
        <f t="shared" si="0"/>
        <v>00011120073222:
355138:DDA:Demand Deposit</v>
      </c>
      <c r="B14" s="85" t="s">
        <v>3364</v>
      </c>
      <c r="C14" s="79" t="s">
        <v>3365</v>
      </c>
      <c r="D14" s="70" t="s">
        <v>3126</v>
      </c>
      <c r="E14" s="81" t="s">
        <v>3104</v>
      </c>
      <c r="F14" s="70" t="s">
        <v>37</v>
      </c>
      <c r="G14" s="70" t="s">
        <v>36</v>
      </c>
    </row>
    <row r="15" spans="1:7" ht="17.45" customHeight="1" thickBot="1">
      <c r="A15" s="70" t="str">
        <f t="shared" si="0"/>
        <v>00011120051488:
630:DDA:Demand Deposit</v>
      </c>
      <c r="B15" s="86" t="s">
        <v>3366</v>
      </c>
      <c r="C15" s="87" t="s">
        <v>3367</v>
      </c>
      <c r="D15" s="70" t="s">
        <v>3126</v>
      </c>
      <c r="E15" s="81" t="s">
        <v>3104</v>
      </c>
      <c r="F15" s="70" t="s">
        <v>37</v>
      </c>
      <c r="G15" s="70" t="s">
        <v>36</v>
      </c>
    </row>
    <row r="16" spans="1:7" ht="17.45" customHeight="1" thickBot="1">
      <c r="A16" s="70" t="str">
        <f t="shared" si="0"/>
        <v>01361120056330:152743:DDA:Demand Deposit</v>
      </c>
      <c r="B16" s="78" t="s">
        <v>3368</v>
      </c>
      <c r="C16" s="79">
        <v>152743</v>
      </c>
      <c r="D16" s="70" t="s">
        <v>3126</v>
      </c>
      <c r="E16" s="81" t="s">
        <v>3104</v>
      </c>
      <c r="F16" s="70" t="s">
        <v>37</v>
      </c>
      <c r="G16" s="70" t="str">
        <f>LOOKUP(F16,[1]BankCode!B:B,[1]BankCode!A:A)</f>
        <v>067</v>
      </c>
    </row>
    <row r="17" spans="1:7" ht="17.45" customHeight="1" thickBot="1">
      <c r="A17" s="70" t="str">
        <f t="shared" si="0"/>
        <v>01661600028694:440878:DDA:Demand Deposit</v>
      </c>
      <c r="B17" s="78" t="s">
        <v>3369</v>
      </c>
      <c r="C17" s="79">
        <v>440878</v>
      </c>
      <c r="D17" s="70" t="s">
        <v>3126</v>
      </c>
      <c r="E17" s="81" t="s">
        <v>3104</v>
      </c>
      <c r="F17" s="70" t="s">
        <v>37</v>
      </c>
      <c r="G17" s="70" t="s">
        <v>36</v>
      </c>
    </row>
    <row r="18" spans="1:7" ht="17.45" customHeight="1" thickBot="1">
      <c r="A18" s="70" t="str">
        <f t="shared" si="0"/>
        <v>01152160050126:167031:SAV:Savings</v>
      </c>
      <c r="B18" s="86" t="s">
        <v>3370</v>
      </c>
      <c r="C18" s="79">
        <v>167031</v>
      </c>
      <c r="D18" s="70" t="s">
        <v>3113</v>
      </c>
      <c r="E18" s="81" t="s">
        <v>3106</v>
      </c>
      <c r="F18" s="70" t="s">
        <v>37</v>
      </c>
      <c r="G18" s="70" t="s">
        <v>36</v>
      </c>
    </row>
    <row r="19" spans="1:7" ht="17.45" customHeight="1" thickBot="1">
      <c r="A19" s="70" t="str">
        <f t="shared" si="0"/>
        <v>00012140050048:4920:SAV:Savings</v>
      </c>
      <c r="B19" s="78" t="s">
        <v>3371</v>
      </c>
      <c r="C19" s="79">
        <v>4920</v>
      </c>
      <c r="D19" s="70" t="s">
        <v>3113</v>
      </c>
      <c r="E19" s="81" t="s">
        <v>3106</v>
      </c>
      <c r="F19" s="70" t="s">
        <v>37</v>
      </c>
      <c r="G19" s="70" t="s">
        <v>36</v>
      </c>
    </row>
    <row r="20" spans="1:7" ht="17.45" customHeight="1" thickBot="1">
      <c r="A20" s="70" t="str">
        <f t="shared" si="0"/>
        <v>00011140050076:
151551:DDA:Demand Deposit</v>
      </c>
      <c r="B20" s="86" t="s">
        <v>3372</v>
      </c>
      <c r="C20" s="87" t="s">
        <v>3373</v>
      </c>
      <c r="D20" s="70" t="s">
        <v>3126</v>
      </c>
      <c r="E20" s="81" t="s">
        <v>3104</v>
      </c>
      <c r="F20" s="70" t="s">
        <v>37</v>
      </c>
      <c r="G20" s="70" t="s">
        <v>36</v>
      </c>
    </row>
    <row r="21" spans="1:7" ht="17.45" customHeight="1" thickBot="1">
      <c r="A21" s="70" t="str">
        <f t="shared" si="0"/>
        <v>00012370050032:
108681:DDA:Demand Deposit</v>
      </c>
      <c r="B21" s="86" t="s">
        <v>3374</v>
      </c>
      <c r="C21" s="79" t="s">
        <v>3375</v>
      </c>
      <c r="D21" s="70" t="s">
        <v>3126</v>
      </c>
      <c r="E21" s="81" t="s">
        <v>3104</v>
      </c>
      <c r="F21" s="70" t="s">
        <v>37</v>
      </c>
      <c r="G21" s="70" t="s">
        <v>36</v>
      </c>
    </row>
    <row r="22" spans="1:7" ht="17.45" customHeight="1">
      <c r="A22" s="70" t="str">
        <f t="shared" si="0"/>
        <v>01492170050536:
166302:DDA:Demand Deposit</v>
      </c>
      <c r="B22" s="88" t="s">
        <v>3376</v>
      </c>
      <c r="C22" s="89" t="s">
        <v>3377</v>
      </c>
      <c r="D22" s="70" t="s">
        <v>3126</v>
      </c>
      <c r="E22" s="90" t="s">
        <v>3104</v>
      </c>
      <c r="F22" s="70" t="s">
        <v>37</v>
      </c>
      <c r="G22" s="70" t="str">
        <f>LOOKUP(F22,[1]BankCode!B:B,[1]BankCode!A:A)</f>
        <v>067</v>
      </c>
    </row>
    <row r="23" spans="1:7" ht="17.45" customHeight="1" thickBot="1">
      <c r="A23" s="70" t="str">
        <f t="shared" si="0"/>
        <v>01492170050545:166302:DDA:Demand Deposit</v>
      </c>
      <c r="B23" s="91" t="s">
        <v>3378</v>
      </c>
      <c r="C23" s="92">
        <v>166302</v>
      </c>
      <c r="D23" s="70" t="s">
        <v>3126</v>
      </c>
      <c r="E23" s="76" t="s">
        <v>3104</v>
      </c>
      <c r="F23" s="70" t="s">
        <v>37</v>
      </c>
      <c r="G23" s="70" t="str">
        <f>LOOKUP(F23,[1]BankCode!B:B,[1]BankCode!A:A)</f>
        <v>067</v>
      </c>
    </row>
    <row r="24" spans="1:7" ht="17.45" customHeight="1">
      <c r="A24" s="70" t="str">
        <f t="shared" si="0"/>
        <v>00012120051905:
169847:SAV:Savings</v>
      </c>
      <c r="B24" s="93" t="s">
        <v>3379</v>
      </c>
      <c r="C24" s="89" t="s">
        <v>3380</v>
      </c>
      <c r="D24" s="70" t="s">
        <v>3113</v>
      </c>
      <c r="E24" s="77" t="s">
        <v>3106</v>
      </c>
      <c r="F24" s="70" t="s">
        <v>37</v>
      </c>
      <c r="G24" s="70" t="str">
        <f>LOOKUP(F24,[1]BankCode!B:B,[1]BankCode!A:A)</f>
        <v>067</v>
      </c>
    </row>
    <row r="25" spans="1:7" ht="24.6" customHeight="1" thickBot="1">
      <c r="A25" s="70" t="str">
        <f t="shared" si="0"/>
        <v xml:space="preserve">
01172120067792:169847:DDA:Demand Deposit</v>
      </c>
      <c r="B25" s="94" t="s">
        <v>3381</v>
      </c>
      <c r="C25" s="92">
        <v>169847</v>
      </c>
      <c r="D25" s="70" t="s">
        <v>3126</v>
      </c>
      <c r="E25" s="95" t="s">
        <v>3104</v>
      </c>
    </row>
    <row r="26" spans="1:7" ht="22.15" customHeight="1">
      <c r="A26" s="70" t="str">
        <f t="shared" si="0"/>
        <v>00012360050202:
440900:SAV Wealth:Saving Account Wealth</v>
      </c>
      <c r="B26" s="96" t="s">
        <v>3382</v>
      </c>
      <c r="C26" s="89" t="s">
        <v>3383</v>
      </c>
      <c r="D26" s="70" t="s">
        <v>3137</v>
      </c>
      <c r="E26" s="82" t="s">
        <v>3135</v>
      </c>
      <c r="F26" s="70" t="s">
        <v>37</v>
      </c>
      <c r="G26" s="70" t="str">
        <f>LOOKUP(F26,[1]BankCode!B:B,[1]BankCode!A:A)</f>
        <v>067</v>
      </c>
    </row>
    <row r="27" spans="1:7" ht="21.6" customHeight="1">
      <c r="A27" s="70" t="str">
        <f t="shared" si="0"/>
        <v>01232360050257:440900:SAV Wealth:Saving Account Wealth</v>
      </c>
      <c r="B27" s="91" t="s">
        <v>3384</v>
      </c>
      <c r="C27" s="92">
        <v>440900</v>
      </c>
      <c r="D27" s="70" t="s">
        <v>3137</v>
      </c>
      <c r="E27" s="82" t="s">
        <v>3135</v>
      </c>
      <c r="F27" s="70" t="s">
        <v>37</v>
      </c>
      <c r="G27" s="70" t="str">
        <f>LOOKUP(F27,[1]BankCode!B:B,[1]BankCode!A:A)</f>
        <v>067</v>
      </c>
    </row>
    <row r="28" spans="1:7" ht="19.899999999999999" customHeight="1">
      <c r="A28" s="70" t="str">
        <f t="shared" si="0"/>
        <v>01321160050243:
440849:TD:Fixed</v>
      </c>
      <c r="B28" s="93" t="s">
        <v>3385</v>
      </c>
      <c r="C28" s="89" t="s">
        <v>3386</v>
      </c>
      <c r="D28" s="70" t="s">
        <v>3174</v>
      </c>
      <c r="E28" s="90" t="s">
        <v>344</v>
      </c>
      <c r="F28" s="70" t="s">
        <v>37</v>
      </c>
      <c r="G28" s="70" t="str">
        <f>LOOKUP(F28,[1]BankCode!B:B,[1]BankCode!A:A)</f>
        <v>067</v>
      </c>
    </row>
    <row r="29" spans="1:7" ht="18" customHeight="1">
      <c r="A29" s="70" t="str">
        <f t="shared" si="0"/>
        <v>01321260050170:440849:TD:Fixed</v>
      </c>
      <c r="B29" s="97" t="s">
        <v>3387</v>
      </c>
      <c r="C29" s="98">
        <v>440849</v>
      </c>
      <c r="D29" s="70" t="s">
        <v>3174</v>
      </c>
      <c r="E29" s="73" t="s">
        <v>344</v>
      </c>
      <c r="F29" s="70" t="s">
        <v>37</v>
      </c>
      <c r="G29" s="70" t="str">
        <f>LOOKUP(F29,[1]BankCode!B:B,[1]BankCode!A:A)</f>
        <v>067</v>
      </c>
    </row>
    <row r="30" spans="1:7" ht="16.149999999999999" customHeight="1" thickBot="1">
      <c r="A30" s="70" t="str">
        <f t="shared" si="0"/>
        <v>01322160050251:440849:TD:Fixed</v>
      </c>
      <c r="B30" s="91" t="s">
        <v>3388</v>
      </c>
      <c r="C30" s="92">
        <v>440849</v>
      </c>
      <c r="D30" s="70" t="s">
        <v>3174</v>
      </c>
      <c r="E30" s="76" t="s">
        <v>344</v>
      </c>
      <c r="F30" s="70" t="s">
        <v>37</v>
      </c>
      <c r="G30" s="70" t="str">
        <f>LOOKUP(F30,[1]BankCode!B:B,[1]BankCode!A:A)</f>
        <v>067</v>
      </c>
    </row>
    <row r="31" spans="1:7" ht="17.45" customHeight="1" thickBot="1">
      <c r="A31" s="70" t="str">
        <f t="shared" si="0"/>
        <v>01491270050160:165875:DDA:Demand Deposit</v>
      </c>
      <c r="B31" s="99" t="s">
        <v>3389</v>
      </c>
      <c r="C31" s="100">
        <v>165875</v>
      </c>
      <c r="D31" s="70" t="s">
        <v>3126</v>
      </c>
      <c r="E31" s="81" t="s">
        <v>3104</v>
      </c>
      <c r="F31" s="70" t="s">
        <v>37</v>
      </c>
      <c r="G31" s="70" t="str">
        <f>LOOKUP(F31,[1]BankCode!B:B,[1]BankCode!A:A)</f>
        <v>067</v>
      </c>
    </row>
    <row r="32" spans="1:7" ht="17.45" customHeight="1" thickBot="1">
      <c r="A32" s="70" t="str">
        <f t="shared" si="0"/>
        <v>01082160050082:161452:TD:Fixed</v>
      </c>
      <c r="B32" s="99" t="s">
        <v>3390</v>
      </c>
      <c r="C32" s="100">
        <v>161452</v>
      </c>
      <c r="D32" s="70" t="s">
        <v>3174</v>
      </c>
      <c r="E32" s="81" t="s">
        <v>344</v>
      </c>
      <c r="F32" s="70" t="s">
        <v>37</v>
      </c>
      <c r="G32" s="70" t="str">
        <f>LOOKUP(F32,[1]BankCode!B:B,[1]BankCode!A:A)</f>
        <v>067</v>
      </c>
    </row>
    <row r="33" spans="1:7" ht="17.45" customHeight="1" thickBot="1">
      <c r="A33" s="70" t="str">
        <f t="shared" si="0"/>
        <v>01232120061127:169079:SAV:Savings</v>
      </c>
      <c r="B33" s="99" t="s">
        <v>3391</v>
      </c>
      <c r="C33" s="100">
        <v>169079</v>
      </c>
      <c r="D33" s="70" t="s">
        <v>3113</v>
      </c>
      <c r="E33" s="81" t="s">
        <v>3106</v>
      </c>
      <c r="F33" s="70" t="s">
        <v>37</v>
      </c>
      <c r="G33" s="70" t="str">
        <f>LOOKUP(F33,[1]BankCode!B:B,[1]BankCode!A:A)</f>
        <v>067</v>
      </c>
    </row>
    <row r="34" spans="1:7" ht="17.45" customHeight="1" thickBot="1">
      <c r="A34" s="70" t="str">
        <f t="shared" si="0"/>
        <v>01232120070153:187015:SAV:Savings</v>
      </c>
      <c r="B34" s="78" t="s">
        <v>3392</v>
      </c>
      <c r="C34" s="79">
        <v>187015</v>
      </c>
      <c r="D34" s="70" t="s">
        <v>3113</v>
      </c>
      <c r="E34" s="81" t="s">
        <v>3106</v>
      </c>
      <c r="F34" s="70" t="s">
        <v>37</v>
      </c>
      <c r="G34" s="70" t="str">
        <f>LOOKUP(F34,[1]BankCode!B:B,[1]BankCode!A:A)</f>
        <v>067</v>
      </c>
    </row>
    <row r="35" spans="1:7" ht="17.45" customHeight="1" thickBot="1">
      <c r="A35" s="70" t="str">
        <f t="shared" si="0"/>
        <v>01212160050260:440852:SAV:Savings</v>
      </c>
      <c r="B35" s="93" t="s">
        <v>3393</v>
      </c>
      <c r="C35" s="101" t="s">
        <v>3394</v>
      </c>
      <c r="D35" s="70" t="s">
        <v>3113</v>
      </c>
      <c r="E35" s="81" t="s">
        <v>3106</v>
      </c>
      <c r="F35" s="70" t="s">
        <v>37</v>
      </c>
      <c r="G35" s="70" t="str">
        <f>LOOKUP(F35,[1]BankCode!B:B,[1]BankCode!A:A)</f>
        <v>067</v>
      </c>
    </row>
    <row r="36" spans="1:7" ht="17.45" customHeight="1" thickBot="1">
      <c r="A36" s="70" t="str">
        <f t="shared" si="0"/>
        <v>01611120079780:440842:DDA:Demand Deposit</v>
      </c>
      <c r="B36" s="74" t="s">
        <v>3395</v>
      </c>
      <c r="C36" s="75">
        <v>440842</v>
      </c>
      <c r="D36" s="70" t="s">
        <v>3126</v>
      </c>
      <c r="E36" s="81" t="s">
        <v>3104</v>
      </c>
      <c r="F36" s="70" t="s">
        <v>37</v>
      </c>
      <c r="G36" s="70" t="str">
        <f>LOOKUP(F36,[1]BankCode!B:B,[1]BankCode!A:A)</f>
        <v>067</v>
      </c>
    </row>
    <row r="37" spans="1:7" ht="17.45" customHeight="1" thickBot="1">
      <c r="A37" s="70" t="str">
        <f t="shared" si="0"/>
        <v>01611170050180:440840:DDA:Demand Deposit</v>
      </c>
      <c r="B37" s="78" t="s">
        <v>3396</v>
      </c>
      <c r="C37" s="79">
        <v>440840</v>
      </c>
      <c r="D37" s="70" t="s">
        <v>3126</v>
      </c>
      <c r="E37" s="81" t="s">
        <v>3104</v>
      </c>
      <c r="F37" s="70" t="s">
        <v>37</v>
      </c>
      <c r="G37" s="70" t="str">
        <f>LOOKUP(F37,[1]BankCode!B:B,[1]BankCode!A:A)</f>
        <v>067</v>
      </c>
    </row>
    <row r="38" spans="1:7" ht="17.45" customHeight="1">
      <c r="A38" s="70" t="str">
        <f t="shared" si="0"/>
        <v>01212170050643:
440844:SAV:Savings</v>
      </c>
      <c r="B38" s="93" t="s">
        <v>3397</v>
      </c>
      <c r="C38" s="89" t="s">
        <v>3398</v>
      </c>
      <c r="D38" s="70" t="s">
        <v>3113</v>
      </c>
      <c r="E38" s="77" t="s">
        <v>3106</v>
      </c>
      <c r="F38" s="70" t="s">
        <v>37</v>
      </c>
      <c r="G38" s="70" t="str">
        <f>LOOKUP(F38,[1]BankCode!B:B,[1]BankCode!A:A)</f>
        <v>067</v>
      </c>
    </row>
    <row r="39" spans="1:7" ht="17.45" customHeight="1" thickBot="1">
      <c r="A39" s="70" t="str">
        <f t="shared" si="0"/>
        <v>01211170050199:
440844:SAV:Savings</v>
      </c>
      <c r="B39" s="91" t="s">
        <v>3399</v>
      </c>
      <c r="C39" s="102" t="s">
        <v>3398</v>
      </c>
      <c r="D39" s="70" t="s">
        <v>3113</v>
      </c>
      <c r="E39" s="95" t="s">
        <v>3106</v>
      </c>
      <c r="F39" s="70" t="s">
        <v>37</v>
      </c>
      <c r="G39" s="70" t="str">
        <f>LOOKUP(F39,[1]BankCode!B:B,[1]BankCode!A:A)</f>
        <v>067</v>
      </c>
    </row>
    <row r="40" spans="1:7" ht="17.45" customHeight="1" thickBot="1">
      <c r="A40" s="70" t="str">
        <f t="shared" si="0"/>
        <v>01402120070564:
440841:SAV:Savings</v>
      </c>
      <c r="B40" s="99" t="s">
        <v>3400</v>
      </c>
      <c r="C40" s="87" t="s">
        <v>3401</v>
      </c>
      <c r="D40" s="70" t="s">
        <v>3113</v>
      </c>
      <c r="E40" s="81" t="s">
        <v>3106</v>
      </c>
      <c r="F40" s="70" t="s">
        <v>37</v>
      </c>
      <c r="G40" s="70" t="str">
        <f>LOOKUP(F40,[1]BankCode!B:B,[1]BankCode!A:A)</f>
        <v>067</v>
      </c>
    </row>
    <row r="41" spans="1:7" ht="17.45" customHeight="1">
      <c r="A41" s="70" t="str">
        <f t="shared" si="0"/>
        <v>01213220056372:222233:TD:Fixed</v>
      </c>
      <c r="B41" s="71" t="s">
        <v>3402</v>
      </c>
      <c r="C41" s="103">
        <v>222233</v>
      </c>
      <c r="D41" s="70" t="s">
        <v>3174</v>
      </c>
      <c r="E41" s="77" t="s">
        <v>344</v>
      </c>
      <c r="F41" s="70" t="s">
        <v>37</v>
      </c>
      <c r="G41" s="70" t="str">
        <f>LOOKUP(F41,[1]BankCode!B:B,[1]BankCode!A:A)</f>
        <v>067</v>
      </c>
    </row>
    <row r="42" spans="1:7" ht="17.45" customHeight="1" thickBot="1">
      <c r="A42" s="70" t="str">
        <f t="shared" si="0"/>
        <v>01211120079753:222233:DDA:Demand Deposit</v>
      </c>
      <c r="B42" s="74" t="s">
        <v>3403</v>
      </c>
      <c r="C42" s="92">
        <v>222233</v>
      </c>
      <c r="D42" s="70" t="s">
        <v>3126</v>
      </c>
      <c r="E42" s="95" t="s">
        <v>3104</v>
      </c>
      <c r="F42" s="70" t="s">
        <v>37</v>
      </c>
      <c r="G42" s="70" t="str">
        <f>LOOKUP(F42,[1]BankCode!B:B,[1]BankCode!A:A)</f>
        <v>067</v>
      </c>
    </row>
    <row r="43" spans="1:7" ht="17.45" customHeight="1" thickBot="1">
      <c r="A43" s="70" t="str">
        <f t="shared" si="0"/>
        <v>01423220056603:441021:TD:Fixed</v>
      </c>
      <c r="B43" s="104" t="s">
        <v>3404</v>
      </c>
      <c r="C43" s="105" t="s">
        <v>3405</v>
      </c>
      <c r="D43" s="70" t="s">
        <v>3174</v>
      </c>
      <c r="E43" s="106" t="s">
        <v>344</v>
      </c>
      <c r="F43" s="70" t="s">
        <v>37</v>
      </c>
      <c r="G43" s="70" t="str">
        <f>LOOKUP(F43,[1]BankCode!B:B,[1]BankCode!A:A)</f>
        <v>067</v>
      </c>
    </row>
    <row r="44" spans="1:7" ht="17.45" customHeight="1" thickBot="1">
      <c r="A44" s="70" t="str">
        <f t="shared" si="0"/>
        <v>00013260050310:
441033:TD:Fixed</v>
      </c>
      <c r="B44" s="107" t="s">
        <v>3406</v>
      </c>
      <c r="C44" s="108" t="s">
        <v>3407</v>
      </c>
      <c r="D44" s="70" t="s">
        <v>3174</v>
      </c>
      <c r="E44" s="106" t="s">
        <v>344</v>
      </c>
      <c r="F44" s="70" t="s">
        <v>37</v>
      </c>
      <c r="G44" s="70" t="str">
        <f>LOOKUP(F44,[1]BankCode!B:B,[1]BankCode!A:A)</f>
        <v>067</v>
      </c>
    </row>
    <row r="45" spans="1:7" ht="17.45" customHeight="1" thickBot="1">
      <c r="A45" s="70" t="str">
        <f t="shared" si="0"/>
        <v>01423220056612:441023:TD:Fixed</v>
      </c>
      <c r="B45" s="109" t="s">
        <v>3408</v>
      </c>
      <c r="C45" s="110" t="s">
        <v>3409</v>
      </c>
      <c r="D45" s="70" t="s">
        <v>3174</v>
      </c>
      <c r="E45" s="106" t="s">
        <v>344</v>
      </c>
      <c r="F45" s="70" t="s">
        <v>37</v>
      </c>
      <c r="G45" s="70" t="str">
        <f>LOOKUP(F45,[1]BankCode!B:B,[1]BankCode!A:A)</f>
        <v>067</v>
      </c>
    </row>
    <row r="46" spans="1:7" ht="17.45" customHeight="1" thickBot="1">
      <c r="A46" s="70" t="str">
        <f t="shared" si="0"/>
        <v>00013220056621:441024:TD:Fixed</v>
      </c>
      <c r="B46" s="111" t="s">
        <v>3410</v>
      </c>
      <c r="C46" s="112" t="s">
        <v>3411</v>
      </c>
      <c r="D46" s="70" t="s">
        <v>3174</v>
      </c>
      <c r="E46" s="106" t="s">
        <v>344</v>
      </c>
      <c r="F46" s="70" t="s">
        <v>37</v>
      </c>
      <c r="G46" s="70" t="str">
        <f>LOOKUP(F46,[1]BankCode!B:B,[1]BankCode!A:A)</f>
        <v>067</v>
      </c>
    </row>
    <row r="47" spans="1:7" ht="17.45" customHeight="1" thickBot="1">
      <c r="A47" s="70" t="str">
        <f t="shared" si="0"/>
        <v>00013220056630:441025:TD:Fixed</v>
      </c>
      <c r="B47" s="111" t="s">
        <v>3412</v>
      </c>
      <c r="C47" s="112" t="s">
        <v>3413</v>
      </c>
      <c r="D47" s="70" t="s">
        <v>3174</v>
      </c>
      <c r="E47" s="106" t="s">
        <v>344</v>
      </c>
      <c r="F47" s="70" t="s">
        <v>37</v>
      </c>
      <c r="G47" s="70" t="str">
        <f>LOOKUP(F47,[1]BankCode!B:B,[1]BankCode!A:A)</f>
        <v>067</v>
      </c>
    </row>
    <row r="48" spans="1:7" ht="17.45" customHeight="1">
      <c r="A48" s="70" t="str">
        <f t="shared" si="0"/>
        <v>00012110574315:
165563:SAV:Savings</v>
      </c>
      <c r="B48" s="96" t="s">
        <v>3414</v>
      </c>
      <c r="C48" s="89" t="s">
        <v>3415</v>
      </c>
      <c r="D48" s="70" t="s">
        <v>3113</v>
      </c>
      <c r="E48" s="90" t="s">
        <v>3106</v>
      </c>
      <c r="F48" s="70" t="s">
        <v>37</v>
      </c>
      <c r="G48" s="70" t="str">
        <f>LOOKUP(F48,[1]BankCode!B:B,[1]BankCode!A:A)</f>
        <v>067</v>
      </c>
    </row>
    <row r="49" spans="1:7" ht="17.45" customHeight="1">
      <c r="A49" s="70" t="str">
        <f t="shared" si="0"/>
        <v>00012110575252:
165563:SAV:Savings</v>
      </c>
      <c r="B49" s="113" t="s">
        <v>3416</v>
      </c>
      <c r="C49" s="114" t="s">
        <v>3415</v>
      </c>
      <c r="D49" s="70" t="s">
        <v>3113</v>
      </c>
      <c r="E49" s="73" t="s">
        <v>3106</v>
      </c>
      <c r="F49" s="70" t="s">
        <v>37</v>
      </c>
      <c r="G49" s="70" t="str">
        <f>LOOKUP(F49,[1]BankCode!B:B,[1]BankCode!A:A)</f>
        <v>067</v>
      </c>
    </row>
    <row r="50" spans="1:7" ht="17.45" customHeight="1" thickBot="1">
      <c r="A50" s="70" t="str">
        <f t="shared" si="0"/>
        <v>01222110850472:165563:SAV:Savings</v>
      </c>
      <c r="B50" s="115" t="s">
        <v>3417</v>
      </c>
      <c r="C50" s="92">
        <v>165563</v>
      </c>
      <c r="D50" s="70" t="s">
        <v>3113</v>
      </c>
      <c r="E50" s="76" t="s">
        <v>3106</v>
      </c>
      <c r="F50" s="70" t="s">
        <v>37</v>
      </c>
      <c r="G50" s="70" t="str">
        <f>LOOKUP(F50,[1]BankCode!B:B,[1]BankCode!A:A)</f>
        <v>067</v>
      </c>
    </row>
    <row r="51" spans="1:7" ht="17.45" customHeight="1">
      <c r="A51" s="70" t="str">
        <f t="shared" si="0"/>
        <v>00012110553856:171259:SAV:Savings</v>
      </c>
      <c r="B51" s="71" t="s">
        <v>3418</v>
      </c>
      <c r="C51" s="103">
        <v>171259</v>
      </c>
      <c r="D51" s="70" t="s">
        <v>3113</v>
      </c>
      <c r="E51" s="77" t="s">
        <v>3106</v>
      </c>
      <c r="F51" s="70" t="s">
        <v>37</v>
      </c>
      <c r="G51" s="70" t="str">
        <f>LOOKUP(F51,[1]BankCode!B:B,[1]BankCode!A:A)</f>
        <v>067</v>
      </c>
    </row>
    <row r="52" spans="1:7" ht="17.45" customHeight="1" thickBot="1">
      <c r="A52" s="70" t="str">
        <f t="shared" si="0"/>
        <v>00011110052086:171259:DDA:Demand Deposit</v>
      </c>
      <c r="B52" s="74" t="s">
        <v>3419</v>
      </c>
      <c r="C52" s="92">
        <v>171259</v>
      </c>
      <c r="D52" s="70" t="s">
        <v>3126</v>
      </c>
      <c r="E52" s="95" t="s">
        <v>3420</v>
      </c>
      <c r="F52" s="70" t="s">
        <v>37</v>
      </c>
      <c r="G52" s="70" t="str">
        <f>LOOKUP(F52,[1]BankCode!B:B,[1]BankCode!A:A)</f>
        <v>067</v>
      </c>
    </row>
    <row r="53" spans="1:7" ht="17.45" customHeight="1" thickBot="1">
      <c r="A53" s="70" t="str">
        <f t="shared" si="0"/>
        <v>01202860021234:431618:SAV Wealth:Saving Account Wealth</v>
      </c>
      <c r="B53" s="78" t="s">
        <v>3421</v>
      </c>
      <c r="C53" s="79">
        <v>431618</v>
      </c>
      <c r="D53" s="70" t="s">
        <v>3137</v>
      </c>
      <c r="E53" s="81" t="s">
        <v>3135</v>
      </c>
      <c r="F53" s="70" t="s">
        <v>37</v>
      </c>
      <c r="G53" s="70" t="str">
        <f>LOOKUP(F53,[1]BankCode!B:B,[1]BankCode!A:A)</f>
        <v>067</v>
      </c>
    </row>
    <row r="54" spans="1:7" ht="17.45" customHeight="1">
      <c r="A54" s="70" t="str">
        <f t="shared" si="0"/>
        <v>01622860038717:435699:SAV Wealth:Saving Account Wealth</v>
      </c>
      <c r="B54" s="71" t="s">
        <v>3422</v>
      </c>
      <c r="C54" s="103">
        <v>435699</v>
      </c>
      <c r="D54" s="70" t="s">
        <v>3137</v>
      </c>
      <c r="E54" s="77" t="s">
        <v>3135</v>
      </c>
      <c r="F54" s="70" t="s">
        <v>37</v>
      </c>
      <c r="G54" s="70" t="str">
        <f>LOOKUP(F54,[1]BankCode!B:B,[1]BankCode!A:A)</f>
        <v>067</v>
      </c>
    </row>
    <row r="55" spans="1:7" ht="17.45" customHeight="1" thickBot="1">
      <c r="A55" s="70" t="str">
        <f t="shared" si="0"/>
        <v>01621110079610:435699:DDA:Demand Deposit</v>
      </c>
      <c r="B55" s="74" t="s">
        <v>3423</v>
      </c>
      <c r="C55" s="92">
        <v>435699</v>
      </c>
      <c r="D55" s="70" t="s">
        <v>3126</v>
      </c>
      <c r="E55" s="95" t="s">
        <v>3104</v>
      </c>
      <c r="F55" s="70" t="s">
        <v>37</v>
      </c>
      <c r="G55" s="70" t="str">
        <f>LOOKUP(F55,[1]BankCode!B:B,[1]BankCode!A:A)</f>
        <v>067</v>
      </c>
    </row>
    <row r="56" spans="1:7" ht="17.45" customHeight="1">
      <c r="A56" s="70" t="str">
        <f t="shared" si="0"/>
        <v>01252860031787:3688:SAV Wealth:Saving Account Wealth</v>
      </c>
      <c r="B56" s="71" t="s">
        <v>3424</v>
      </c>
      <c r="C56" s="103">
        <v>3688</v>
      </c>
      <c r="D56" s="70" t="s">
        <v>3137</v>
      </c>
      <c r="E56" s="90" t="s">
        <v>3135</v>
      </c>
      <c r="F56" s="70" t="s">
        <v>37</v>
      </c>
      <c r="G56" s="70" t="str">
        <f>LOOKUP(F56,[1]BankCode!B:B,[1]BankCode!A:A)</f>
        <v>067</v>
      </c>
    </row>
    <row r="57" spans="1:7" ht="17.45" customHeight="1">
      <c r="A57" s="70" t="str">
        <f t="shared" si="0"/>
        <v>00012310503709:3688:SAV Wealth:Saving Account Wealth</v>
      </c>
      <c r="B57" s="83" t="s">
        <v>3425</v>
      </c>
      <c r="C57" s="98">
        <v>3688</v>
      </c>
      <c r="D57" s="70" t="s">
        <v>3137</v>
      </c>
      <c r="E57" s="73" t="s">
        <v>3135</v>
      </c>
      <c r="F57" s="70" t="s">
        <v>37</v>
      </c>
      <c r="G57" s="70" t="str">
        <f>LOOKUP(F57,[1]BankCode!B:B,[1]BankCode!A:A)</f>
        <v>067</v>
      </c>
    </row>
    <row r="58" spans="1:7" ht="17.45" customHeight="1" thickBot="1">
      <c r="A58" s="70" t="str">
        <f t="shared" si="0"/>
        <v>01252860032142:3688:SAV Wealth:Saving Account Wealth</v>
      </c>
      <c r="B58" s="74" t="s">
        <v>3426</v>
      </c>
      <c r="C58" s="92">
        <v>3688</v>
      </c>
      <c r="D58" s="70" t="s">
        <v>3137</v>
      </c>
      <c r="E58" s="76" t="s">
        <v>3135</v>
      </c>
      <c r="F58" s="70" t="s">
        <v>37</v>
      </c>
      <c r="G58" s="70" t="str">
        <f>LOOKUP(F58,[1]BankCode!B:B,[1]BankCode!A:A)</f>
        <v>067</v>
      </c>
    </row>
    <row r="59" spans="1:7" ht="17.45" customHeight="1">
      <c r="A59" s="70" t="str">
        <f t="shared" si="0"/>
        <v>00012111259397:440800:SAV:Savings</v>
      </c>
      <c r="B59" s="71" t="s">
        <v>3427</v>
      </c>
      <c r="C59" s="103">
        <v>440800</v>
      </c>
      <c r="D59" s="70" t="s">
        <v>3113</v>
      </c>
      <c r="E59" s="77" t="s">
        <v>3106</v>
      </c>
      <c r="F59" s="70" t="s">
        <v>37</v>
      </c>
      <c r="G59" s="70" t="str">
        <f>LOOKUP(F59,[1]BankCode!B:B,[1]BankCode!A:A)</f>
        <v>067</v>
      </c>
    </row>
    <row r="60" spans="1:7" ht="17.45" customHeight="1">
      <c r="A60" s="70" t="str">
        <f t="shared" si="0"/>
        <v>00011110110058:440800:DDA:Demand Deposit</v>
      </c>
      <c r="B60" s="83" t="s">
        <v>3428</v>
      </c>
      <c r="C60" s="98">
        <v>440800</v>
      </c>
      <c r="D60" s="70" t="s">
        <v>3126</v>
      </c>
      <c r="E60" s="73" t="s">
        <v>3104</v>
      </c>
      <c r="F60" s="70" t="s">
        <v>37</v>
      </c>
      <c r="G60" s="70" t="str">
        <f>LOOKUP(F60,[1]BankCode!B:B,[1]BankCode!A:A)</f>
        <v>067</v>
      </c>
    </row>
    <row r="61" spans="1:7" ht="17.45" customHeight="1" thickBot="1">
      <c r="A61" s="70" t="str">
        <f t="shared" si="0"/>
        <v>00011110110067:440800:DDA:Demand Deposit</v>
      </c>
      <c r="B61" s="74" t="s">
        <v>3429</v>
      </c>
      <c r="C61" s="92">
        <v>440800</v>
      </c>
      <c r="D61" s="70" t="s">
        <v>3126</v>
      </c>
      <c r="E61" s="95" t="s">
        <v>3104</v>
      </c>
      <c r="F61" s="70" t="s">
        <v>37</v>
      </c>
      <c r="G61" s="70" t="str">
        <f>LOOKUP(F61,[1]BankCode!B:B,[1]BankCode!A:A)</f>
        <v>067</v>
      </c>
    </row>
    <row r="62" spans="1:7" ht="17.45" customHeight="1" thickBot="1">
      <c r="A62" s="70" t="str">
        <f t="shared" si="0"/>
        <v>01623280000032:77383:TD:Fixed</v>
      </c>
      <c r="B62" s="78" t="s">
        <v>3430</v>
      </c>
      <c r="C62" s="79">
        <v>77383</v>
      </c>
      <c r="D62" s="70" t="s">
        <v>3174</v>
      </c>
      <c r="E62" s="81" t="s">
        <v>344</v>
      </c>
      <c r="F62" s="70" t="s">
        <v>37</v>
      </c>
      <c r="G62" s="70" t="str">
        <f>LOOKUP(F62,[1]BankCode!B:B,[1]BankCode!A:A)</f>
        <v>067</v>
      </c>
    </row>
    <row r="63" spans="1:7" ht="17.45" customHeight="1">
      <c r="A63" s="70" t="str">
        <f t="shared" si="0"/>
        <v>01212111260232:62062:SAV:Savings</v>
      </c>
      <c r="B63" s="71" t="s">
        <v>3431</v>
      </c>
      <c r="C63" s="103">
        <v>62062</v>
      </c>
      <c r="D63" s="70" t="s">
        <v>3113</v>
      </c>
      <c r="E63" s="77" t="s">
        <v>3106</v>
      </c>
      <c r="F63" s="70" t="s">
        <v>37</v>
      </c>
      <c r="G63" s="70" t="str">
        <f>LOOKUP(F63,[1]BankCode!B:B,[1]BankCode!A:A)</f>
        <v>067</v>
      </c>
    </row>
    <row r="64" spans="1:7" ht="17.45" customHeight="1" thickBot="1">
      <c r="A64" s="70" t="str">
        <f t="shared" si="0"/>
        <v>01212111260303:62062:SAV:Savings</v>
      </c>
      <c r="B64" s="74" t="s">
        <v>3432</v>
      </c>
      <c r="C64" s="92">
        <v>62062</v>
      </c>
      <c r="D64" s="70" t="s">
        <v>3113</v>
      </c>
      <c r="E64" s="95" t="s">
        <v>3106</v>
      </c>
      <c r="F64" s="70" t="s">
        <v>37</v>
      </c>
      <c r="G64" s="70" t="str">
        <f>LOOKUP(F64,[1]BankCode!B:B,[1]BankCode!A:A)</f>
        <v>067</v>
      </c>
    </row>
    <row r="65" spans="1:7" ht="17.45" customHeight="1">
      <c r="A65" s="70" t="str">
        <f t="shared" si="0"/>
        <v>01182210526580:140750:SAV:Savings</v>
      </c>
      <c r="B65" s="71" t="s">
        <v>3433</v>
      </c>
      <c r="C65" s="103">
        <v>140750</v>
      </c>
      <c r="D65" s="70" t="s">
        <v>3113</v>
      </c>
      <c r="E65" s="77" t="s">
        <v>3106</v>
      </c>
      <c r="F65" s="70" t="s">
        <v>37</v>
      </c>
      <c r="G65" s="70" t="str">
        <f>LOOKUP(F65,[1]BankCode!B:B,[1]BankCode!A:A)</f>
        <v>067</v>
      </c>
    </row>
    <row r="66" spans="1:7" ht="17.45" customHeight="1" thickBot="1">
      <c r="A66" s="70" t="str">
        <f t="shared" ref="A66:A91" si="1">CONCATENATE(B66,":",C66,":",D66)</f>
        <v>01452111187938:140750:SAV:Savings</v>
      </c>
      <c r="B66" s="115" t="s">
        <v>3434</v>
      </c>
      <c r="C66" s="92">
        <v>140750</v>
      </c>
      <c r="D66" s="70" t="s">
        <v>3113</v>
      </c>
      <c r="E66" s="95" t="s">
        <v>3106</v>
      </c>
      <c r="F66" s="70" t="s">
        <v>37</v>
      </c>
      <c r="G66" s="70" t="str">
        <f>LOOKUP(F66,[1]BankCode!B:B,[1]BankCode!A:A)</f>
        <v>067</v>
      </c>
    </row>
    <row r="67" spans="1:7" ht="17.45" customHeight="1" thickBot="1">
      <c r="A67" s="70" t="str">
        <f t="shared" si="1"/>
        <v>00011110109837:8500:DDA:Demand Deposit</v>
      </c>
      <c r="B67" s="116" t="s">
        <v>3435</v>
      </c>
      <c r="C67" s="79">
        <v>8500</v>
      </c>
      <c r="D67" s="70" t="s">
        <v>3126</v>
      </c>
      <c r="E67" s="117" t="s">
        <v>3104</v>
      </c>
      <c r="F67" s="70" t="s">
        <v>37</v>
      </c>
      <c r="G67" s="70" t="str">
        <f>LOOKUP(F67,[1]BankCode!B:B,[1]BankCode!A:A)</f>
        <v>067</v>
      </c>
    </row>
    <row r="68" spans="1:7" ht="17.45" customHeight="1" thickBot="1">
      <c r="A68" s="70" t="str">
        <f t="shared" si="1"/>
        <v>01422111261508:440974:SAV:Savings</v>
      </c>
      <c r="B68" s="78" t="s">
        <v>3436</v>
      </c>
      <c r="C68" s="79">
        <v>440974</v>
      </c>
      <c r="D68" s="70" t="s">
        <v>3113</v>
      </c>
      <c r="E68" s="81" t="s">
        <v>3106</v>
      </c>
      <c r="F68" s="70" t="s">
        <v>37</v>
      </c>
      <c r="G68" s="70" t="str">
        <f>LOOKUP(F68,[1]BankCode!B:B,[1]BankCode!A:A)</f>
        <v>067</v>
      </c>
    </row>
    <row r="69" spans="1:7" ht="17.45" customHeight="1">
      <c r="A69" s="70" t="str">
        <f t="shared" si="1"/>
        <v>00012860000999:432857:SAV Wealth:Saving Account Wealth</v>
      </c>
      <c r="B69" s="71" t="s">
        <v>3437</v>
      </c>
      <c r="C69" s="103">
        <v>432857</v>
      </c>
      <c r="D69" s="70" t="s">
        <v>3137</v>
      </c>
      <c r="E69" s="77" t="s">
        <v>3135</v>
      </c>
      <c r="F69" s="70" t="s">
        <v>37</v>
      </c>
      <c r="G69" s="70" t="str">
        <f>LOOKUP(F69,[1]BankCode!B:B,[1]BankCode!A:A)</f>
        <v>067</v>
      </c>
    </row>
    <row r="70" spans="1:7" ht="17.45" customHeight="1" thickBot="1">
      <c r="A70" s="70" t="str">
        <f t="shared" si="1"/>
        <v>01382311397609:432857:SAV Wealth:Saving Account Wealth</v>
      </c>
      <c r="B70" s="74" t="s">
        <v>3438</v>
      </c>
      <c r="C70" s="92">
        <v>432857</v>
      </c>
      <c r="D70" s="70" t="s">
        <v>3137</v>
      </c>
      <c r="E70" s="95" t="s">
        <v>3135</v>
      </c>
      <c r="F70" s="70" t="s">
        <v>37</v>
      </c>
      <c r="G70" s="70" t="str">
        <f>LOOKUP(F70,[1]BankCode!B:B,[1]BankCode!A:A)</f>
        <v>067</v>
      </c>
    </row>
    <row r="71" spans="1:7" ht="17.45" customHeight="1" thickBot="1">
      <c r="A71" s="70" t="str">
        <f t="shared" si="1"/>
        <v>01322111259833:21186:SAV:Savings</v>
      </c>
      <c r="B71" s="78" t="s">
        <v>3439</v>
      </c>
      <c r="C71" s="79">
        <v>21186</v>
      </c>
      <c r="D71" s="70" t="s">
        <v>3113</v>
      </c>
      <c r="E71" s="81" t="s">
        <v>3106</v>
      </c>
      <c r="F71" s="70" t="s">
        <v>37</v>
      </c>
      <c r="G71" s="70" t="str">
        <f>LOOKUP(F71,[1]BankCode!B:B,[1]BankCode!A:A)</f>
        <v>067</v>
      </c>
    </row>
    <row r="72" spans="1:7" ht="17.45" customHeight="1" thickBot="1">
      <c r="A72" s="70" t="str">
        <f t="shared" si="1"/>
        <v>00012111259619:8420:SAV:Savings</v>
      </c>
      <c r="B72" s="78" t="s">
        <v>3440</v>
      </c>
      <c r="C72" s="79">
        <v>8420</v>
      </c>
      <c r="D72" s="70" t="s">
        <v>3113</v>
      </c>
      <c r="E72" s="81" t="s">
        <v>3106</v>
      </c>
      <c r="F72" s="70" t="s">
        <v>37</v>
      </c>
      <c r="G72" s="70" t="str">
        <f>LOOKUP(F72,[1]BankCode!B:B,[1]BankCode!A:A)</f>
        <v>067</v>
      </c>
    </row>
    <row r="73" spans="1:7" ht="17.45" customHeight="1" thickBot="1">
      <c r="A73" s="70" t="str">
        <f t="shared" si="1"/>
        <v>00011600028489:440833:DDA:Demand Deposit</v>
      </c>
      <c r="B73" s="78" t="s">
        <v>3441</v>
      </c>
      <c r="C73" s="79">
        <v>440833</v>
      </c>
      <c r="D73" s="70" t="s">
        <v>3126</v>
      </c>
      <c r="E73" s="81" t="s">
        <v>3104</v>
      </c>
      <c r="F73" s="70" t="s">
        <v>37</v>
      </c>
      <c r="G73" s="70" t="str">
        <f>LOOKUP(F73,[1]BankCode!B:B,[1]BankCode!A:A)</f>
        <v>067</v>
      </c>
    </row>
    <row r="74" spans="1:7" ht="17.45" customHeight="1" thickBot="1">
      <c r="A74" s="70" t="str">
        <f t="shared" si="1"/>
        <v>00013210244026:441026:TD:Fixed</v>
      </c>
      <c r="B74" s="111" t="s">
        <v>3442</v>
      </c>
      <c r="C74" s="112" t="s">
        <v>3443</v>
      </c>
      <c r="D74" s="70" t="s">
        <v>3174</v>
      </c>
      <c r="E74" s="106" t="s">
        <v>344</v>
      </c>
      <c r="F74" s="70" t="s">
        <v>37</v>
      </c>
      <c r="G74" s="70" t="str">
        <f>LOOKUP(F74,[1]BankCode!B:B,[1]BankCode!A:A)</f>
        <v>067</v>
      </c>
    </row>
    <row r="75" spans="1:7" ht="17.45" customHeight="1" thickBot="1">
      <c r="A75" s="70" t="str">
        <f t="shared" si="1"/>
        <v>00013210244035:441027:TD:Fixed</v>
      </c>
      <c r="B75" s="111" t="s">
        <v>3444</v>
      </c>
      <c r="C75" s="112" t="s">
        <v>3445</v>
      </c>
      <c r="D75" s="70" t="s">
        <v>3174</v>
      </c>
      <c r="E75" s="106" t="s">
        <v>344</v>
      </c>
      <c r="F75" s="70" t="s">
        <v>37</v>
      </c>
      <c r="G75" s="70" t="str">
        <f>LOOKUP(F75,[1]BankCode!B:B,[1]BankCode!A:A)</f>
        <v>067</v>
      </c>
    </row>
    <row r="76" spans="1:7" ht="17.45" customHeight="1">
      <c r="A76" s="70" t="str">
        <f t="shared" si="1"/>
        <v>00013210244053:231874:TD:Fixed</v>
      </c>
      <c r="B76" s="118" t="s">
        <v>3446</v>
      </c>
      <c r="C76" s="108" t="s">
        <v>3447</v>
      </c>
      <c r="D76" s="70" t="s">
        <v>3174</v>
      </c>
      <c r="E76" s="119" t="s">
        <v>344</v>
      </c>
      <c r="F76" s="70" t="s">
        <v>37</v>
      </c>
      <c r="G76" s="70" t="str">
        <f>LOOKUP(F76,[1]BankCode!B:B,[1]BankCode!A:A)</f>
        <v>067</v>
      </c>
    </row>
    <row r="77" spans="1:7" ht="17.45" customHeight="1" thickBot="1">
      <c r="A77" s="70" t="str">
        <f t="shared" si="1"/>
        <v>01393210240717:231874:TD:Fixed</v>
      </c>
      <c r="B77" s="120" t="s">
        <v>3448</v>
      </c>
      <c r="C77" s="92">
        <v>231874</v>
      </c>
      <c r="D77" s="70" t="s">
        <v>3174</v>
      </c>
      <c r="E77" s="121" t="s">
        <v>344</v>
      </c>
      <c r="F77" s="70" t="s">
        <v>37</v>
      </c>
      <c r="G77" s="70" t="str">
        <f>LOOKUP(F77,[1]BankCode!B:B,[1]BankCode!A:A)</f>
        <v>067</v>
      </c>
    </row>
    <row r="78" spans="1:7" ht="17.45" customHeight="1" thickBot="1">
      <c r="A78" s="70" t="str">
        <f t="shared" si="1"/>
        <v>01493210238935:229457:TD:Fixed</v>
      </c>
      <c r="B78" s="111" t="s">
        <v>3449</v>
      </c>
      <c r="C78" s="112" t="s">
        <v>3450</v>
      </c>
      <c r="D78" s="70" t="s">
        <v>3174</v>
      </c>
      <c r="E78" s="106" t="s">
        <v>344</v>
      </c>
      <c r="F78" s="70" t="s">
        <v>37</v>
      </c>
      <c r="G78" s="70" t="str">
        <f>LOOKUP(F78,[1]BankCode!B:B,[1]BankCode!A:A)</f>
        <v>067</v>
      </c>
    </row>
    <row r="79" spans="1:7" ht="17.45" customHeight="1" thickBot="1">
      <c r="A79" s="70" t="str">
        <f t="shared" si="1"/>
        <v>01402111259762:440839:SAV:Savings</v>
      </c>
      <c r="B79" s="78" t="s">
        <v>3451</v>
      </c>
      <c r="C79" s="79">
        <v>440839</v>
      </c>
      <c r="D79" s="70" t="s">
        <v>3113</v>
      </c>
      <c r="E79" s="81" t="s">
        <v>3106</v>
      </c>
      <c r="F79" s="70" t="s">
        <v>37</v>
      </c>
      <c r="G79" s="70" t="str">
        <f>LOOKUP(F79,[1]BankCode!B:B,[1]BankCode!A:A)</f>
        <v>067</v>
      </c>
    </row>
    <row r="80" spans="1:7" ht="17.45" customHeight="1" thickBot="1">
      <c r="A80" s="70" t="str">
        <f t="shared" si="1"/>
        <v>01552111236821:438462:SAV:Savings</v>
      </c>
      <c r="B80" s="78" t="s">
        <v>3452</v>
      </c>
      <c r="C80" s="79">
        <v>438462</v>
      </c>
      <c r="D80" s="70" t="s">
        <v>3113</v>
      </c>
      <c r="E80" s="81" t="s">
        <v>3106</v>
      </c>
      <c r="F80" s="70" t="s">
        <v>37</v>
      </c>
      <c r="G80" s="70" t="str">
        <f>LOOKUP(F80,[1]BankCode!B:B,[1]BankCode!A:A)</f>
        <v>067</v>
      </c>
    </row>
    <row r="81" spans="1:8" ht="17.45" customHeight="1">
      <c r="A81" s="70" t="str">
        <f t="shared" si="1"/>
        <v>01623210241645:437191:TD:Fixed</v>
      </c>
      <c r="B81" s="118" t="s">
        <v>3453</v>
      </c>
      <c r="C81" s="108" t="s">
        <v>3454</v>
      </c>
      <c r="D81" s="70" t="s">
        <v>3174</v>
      </c>
      <c r="E81" s="119" t="s">
        <v>344</v>
      </c>
      <c r="F81" s="70" t="s">
        <v>37</v>
      </c>
      <c r="G81" s="70" t="str">
        <f>LOOKUP(F81,[1]BankCode!B:B,[1]BankCode!A:A)</f>
        <v>067</v>
      </c>
    </row>
    <row r="82" spans="1:8" ht="17.45" customHeight="1" thickBot="1">
      <c r="A82" s="70" t="str">
        <f t="shared" si="1"/>
        <v>00013210244062:437191:TD:Fixed</v>
      </c>
      <c r="B82" s="120" t="s">
        <v>3455</v>
      </c>
      <c r="C82" s="92">
        <v>437191</v>
      </c>
      <c r="D82" s="70" t="s">
        <v>3174</v>
      </c>
      <c r="E82" s="121" t="s">
        <v>344</v>
      </c>
      <c r="F82" s="70" t="s">
        <v>37</v>
      </c>
      <c r="G82" s="70" t="str">
        <f>LOOKUP(F82,[1]BankCode!B:B,[1]BankCode!A:A)</f>
        <v>067</v>
      </c>
    </row>
    <row r="83" spans="1:8" ht="17.45" customHeight="1">
      <c r="A83" s="70" t="str">
        <f t="shared" si="1"/>
        <v>0146207293:TBANK:SAV:Savings</v>
      </c>
      <c r="B83" s="122" t="s">
        <v>3456</v>
      </c>
      <c r="C83" s="123" t="s">
        <v>3457</v>
      </c>
      <c r="D83" s="70" t="s">
        <v>3113</v>
      </c>
      <c r="E83" s="124" t="s">
        <v>3106</v>
      </c>
      <c r="F83" s="70" t="s">
        <v>3457</v>
      </c>
      <c r="G83" t="str">
        <f>LOOKUP(F83,[1]BankCode!B:B,[1]BankCode!A:A)</f>
        <v>020</v>
      </c>
    </row>
    <row r="84" spans="1:8" customFormat="1" ht="15">
      <c r="A84" s="61" t="str">
        <f t="shared" si="1"/>
        <v>0143203656:TBANK:TD:Fixed</v>
      </c>
      <c r="B84" s="122" t="s">
        <v>3458</v>
      </c>
      <c r="C84" s="61" t="s">
        <v>3457</v>
      </c>
      <c r="D84" s="70" t="s">
        <v>3174</v>
      </c>
      <c r="E84" s="60" t="s">
        <v>344</v>
      </c>
      <c r="F84" s="70" t="s">
        <v>3457</v>
      </c>
      <c r="G84" t="str">
        <f>LOOKUP(F84,[1]BankCode!B:B,[1]BankCode!A:A)</f>
        <v>020</v>
      </c>
      <c r="H84" s="62"/>
    </row>
    <row r="85" spans="1:8" customFormat="1" ht="15">
      <c r="A85" s="61" t="str">
        <f t="shared" si="1"/>
        <v>020000161529:GSB:SAV:Savings</v>
      </c>
      <c r="B85" s="122" t="s">
        <v>3459</v>
      </c>
      <c r="C85" s="61" t="s">
        <v>3460</v>
      </c>
      <c r="D85" s="70" t="s">
        <v>3113</v>
      </c>
      <c r="E85" s="125" t="s">
        <v>791</v>
      </c>
      <c r="F85" s="61" t="s">
        <v>3460</v>
      </c>
      <c r="G85" t="str">
        <f>LOOKUP(F85,[1]BankCode!B:B,[1]BankCode!A:A)</f>
        <v>033</v>
      </c>
      <c r="H85" s="62"/>
    </row>
    <row r="86" spans="1:8" customFormat="1" ht="15">
      <c r="A86" s="61" t="str">
        <f t="shared" si="1"/>
        <v>000000040451:GSB:TD:Fixed</v>
      </c>
      <c r="B86" s="122" t="s">
        <v>3461</v>
      </c>
      <c r="C86" s="61" t="s">
        <v>3460</v>
      </c>
      <c r="D86" s="70" t="s">
        <v>3174</v>
      </c>
      <c r="E86" s="125" t="s">
        <v>332</v>
      </c>
      <c r="F86" s="61" t="s">
        <v>3460</v>
      </c>
      <c r="G86" t="str">
        <f>LOOKUP(F86,[1]BankCode!B:B,[1]BankCode!A:A)</f>
        <v>033</v>
      </c>
      <c r="H86" s="62"/>
    </row>
    <row r="87" spans="1:8" customFormat="1" ht="15">
      <c r="A87" s="61" t="str">
        <f t="shared" si="1"/>
        <v>020000161537:GSB:SAV:Savings</v>
      </c>
      <c r="B87" s="122" t="s">
        <v>3462</v>
      </c>
      <c r="C87" s="61" t="s">
        <v>3460</v>
      </c>
      <c r="D87" s="70" t="s">
        <v>3113</v>
      </c>
      <c r="E87" s="125" t="s">
        <v>791</v>
      </c>
      <c r="F87" s="61" t="s">
        <v>3460</v>
      </c>
      <c r="G87" t="str">
        <f>LOOKUP(F87,[1]BankCode!B:B,[1]BankCode!A:A)</f>
        <v>033</v>
      </c>
      <c r="H87" s="62"/>
    </row>
    <row r="88" spans="1:8" customFormat="1" ht="15">
      <c r="A88" s="61" t="str">
        <f t="shared" si="1"/>
        <v>000000040469:GSB:TD:Fixed</v>
      </c>
      <c r="B88" s="122" t="s">
        <v>3463</v>
      </c>
      <c r="C88" s="61" t="s">
        <v>3460</v>
      </c>
      <c r="D88" s="70" t="s">
        <v>3174</v>
      </c>
      <c r="E88" s="125" t="s">
        <v>332</v>
      </c>
      <c r="F88" s="61" t="s">
        <v>3460</v>
      </c>
      <c r="G88" t="str">
        <f>LOOKUP(F88,[1]BankCode!B:B,[1]BankCode!A:A)</f>
        <v>033</v>
      </c>
      <c r="H88" s="62"/>
    </row>
    <row r="89" spans="1:8" ht="17.45" customHeight="1">
      <c r="A89" s="70" t="str">
        <f t="shared" si="1"/>
        <v>230000000101:GLAccount:</v>
      </c>
      <c r="B89" s="126" t="s">
        <v>3464</v>
      </c>
      <c r="C89" s="123" t="s">
        <v>3465</v>
      </c>
      <c r="E89" s="127"/>
      <c r="F89" s="70" t="s">
        <v>37</v>
      </c>
      <c r="G89" s="70" t="str">
        <f>LOOKUP(F89,[1]BankCode!B:B,[1]BankCode!A:A)</f>
        <v>067</v>
      </c>
    </row>
    <row r="90" spans="1:8" ht="17.45" customHeight="1">
      <c r="A90" s="70" t="str">
        <f t="shared" si="1"/>
        <v>282300000101:GLAccount:</v>
      </c>
      <c r="B90" s="126" t="s">
        <v>3466</v>
      </c>
      <c r="C90" s="123" t="s">
        <v>3465</v>
      </c>
      <c r="E90" s="127"/>
      <c r="F90" s="70" t="s">
        <v>37</v>
      </c>
      <c r="G90" s="70" t="str">
        <f>LOOKUP(F90,[1]BankCode!B:B,[1]BankCode!A:A)</f>
        <v>067</v>
      </c>
    </row>
    <row r="91" spans="1:8" ht="17.45" customHeight="1">
      <c r="A91" s="70" t="str">
        <f t="shared" si="1"/>
        <v>110030000104:GLAccount:</v>
      </c>
      <c r="B91" s="126" t="s">
        <v>3467</v>
      </c>
      <c r="C91" s="123" t="s">
        <v>3465</v>
      </c>
      <c r="E91" s="127"/>
      <c r="F91" s="70" t="s">
        <v>37</v>
      </c>
      <c r="G91" s="70" t="str">
        <f>LOOKUP(F91,[1]BankCode!B:B,[1]BankCode!A:A)</f>
        <v>067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D3C743-BA02-4DB3-9DDA-B66EB599BE5D}">
          <x14:formula1>
            <xm:f>'C:\MST\MST\Tisco\Phase1\mockup data\mock up ( New Format )\group 3\[TISCO_BR012_23032018_v02.xlsx]BankCode'!#REF!</xm:f>
          </x14:formula1>
          <xm:sqref>F2:F8 F16 F22:F24 F26:F82 F89:F91</xm:sqref>
        </x14:dataValidation>
        <x14:dataValidation type="list" allowBlank="1" showInputMessage="1" showErrorMessage="1" xr:uid="{DE9A6CB4-DC01-4396-8F74-BDE96E662491}">
          <x14:formula1>
            <xm:f>'D:\งานปี 2019\Tisco ORM\Mockup _Re-Gression_แก้ไข Account ตาม Customer Info\[TISCO_Mockupdata_SIT_BR030_BRANCH_ORM_V0.1_20190307_แก้ไข Account ตาม Customer Info.xlsx]Account Product'!#REF!</xm:f>
          </x14:formula1>
          <xm:sqref>D2:D91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9C47-2206-43BC-BA3C-1C533FB2AF94}">
  <dimension ref="B1:I78"/>
  <sheetViews>
    <sheetView workbookViewId="0">
      <selection activeCell="D85" sqref="D85"/>
    </sheetView>
  </sheetViews>
  <sheetFormatPr defaultRowHeight="15"/>
  <cols>
    <col min="2" max="2" width="10" bestFit="1" customWidth="1"/>
    <col min="3" max="3" width="13.7109375" customWidth="1"/>
    <col min="4" max="4" width="16.28515625" customWidth="1"/>
    <col min="5" max="5" width="18.85546875" bestFit="1" customWidth="1"/>
    <col min="6" max="6" width="7.5703125" customWidth="1"/>
    <col min="7" max="7" width="9.7109375" customWidth="1"/>
    <col min="8" max="8" width="13.7109375" customWidth="1"/>
  </cols>
  <sheetData>
    <row r="1" spans="2:9">
      <c r="B1" t="s">
        <v>3031</v>
      </c>
    </row>
    <row r="2" spans="2:9">
      <c r="B2" t="s">
        <v>3030</v>
      </c>
      <c r="C2" t="s">
        <v>3037</v>
      </c>
      <c r="D2" t="s">
        <v>3035</v>
      </c>
      <c r="E2" t="s">
        <v>3038</v>
      </c>
      <c r="F2" t="s">
        <v>3036</v>
      </c>
      <c r="G2" t="s">
        <v>3101</v>
      </c>
      <c r="H2" t="s">
        <v>3102</v>
      </c>
    </row>
    <row r="3" spans="2:9">
      <c r="B3">
        <v>100000000</v>
      </c>
      <c r="C3" t="s">
        <v>3199</v>
      </c>
      <c r="D3" t="s">
        <v>3199</v>
      </c>
      <c r="E3" t="s">
        <v>3182</v>
      </c>
      <c r="F3">
        <v>3</v>
      </c>
      <c r="I3" t="str">
        <f>CONCATENATE("insert into ixf_customer(id,tenant_id,object_type,unique_key,customer_number,full_name,imp_kyc_fk,imp_income,imp_customer_salary_range_fk) values (",B3,",'NA','pr','",C3,"','",D3,"','",E3,"',(select id from imp_customer_kyc where code = '",F3,"'),",G3,",(select id from imp_customer_salary_range where code = '",H3,"'));")</f>
        <v>insert into ixf_customer(id,tenant_id,object_type,unique_key,customer_number,full_name,imp_kyc_fk,imp_income,imp_customer_salary_range_fk) values (100000000,'NA','pr','C000001000','C000001000','CUSTOMER_BR18_1',(select id from imp_customer_kyc where code = '3'),,(select id from imp_customer_salary_range where code = ''));</v>
      </c>
    </row>
    <row r="4" spans="2:9">
      <c r="B4">
        <v>100000001</v>
      </c>
      <c r="C4" t="s">
        <v>3200</v>
      </c>
      <c r="D4" t="s">
        <v>3200</v>
      </c>
      <c r="E4" t="s">
        <v>3183</v>
      </c>
      <c r="F4">
        <v>3</v>
      </c>
      <c r="I4" t="str">
        <f t="shared" ref="I4:I68" si="0">CONCATENATE("insert into ixf_customer(id,tenant_id,object_type,unique_key,customer_number,full_name,imp_kyc_fk,imp_income,imp_customer_salary_range_fk) values (",B4,",'NA','pr','",C4,"','",D4,"','",E4,"',(select id from imp_customer_kyc where code = '",F4,"'),",G4,",(select id from imp_customer_salary_range where code = '",H4,"'));")</f>
        <v>insert into ixf_customer(id,tenant_id,object_type,unique_key,customer_number,full_name,imp_kyc_fk,imp_income,imp_customer_salary_range_fk) values (100000001,'NA','pr','C000001001','C000001001','CUSTOMER_BR18_2',(select id from imp_customer_kyc where code = '3'),,(select id from imp_customer_salary_range where code = ''));</v>
      </c>
    </row>
    <row r="5" spans="2:9">
      <c r="B5">
        <v>100000002</v>
      </c>
      <c r="C5" t="s">
        <v>3201</v>
      </c>
      <c r="D5" t="s">
        <v>3201</v>
      </c>
      <c r="E5" t="s">
        <v>3184</v>
      </c>
      <c r="F5">
        <v>3</v>
      </c>
      <c r="I5" t="str">
        <f t="shared" si="0"/>
        <v>insert into ixf_customer(id,tenant_id,object_type,unique_key,customer_number,full_name,imp_kyc_fk,imp_income,imp_customer_salary_range_fk) values (100000002,'NA','pr','C000001002','C000001002','CUSTOMER_BR18_3',(select id from imp_customer_kyc where code = '3'),,(select id from imp_customer_salary_range where code = ''));</v>
      </c>
    </row>
    <row r="6" spans="2:9">
      <c r="B6">
        <v>100000003</v>
      </c>
      <c r="C6" t="s">
        <v>3202</v>
      </c>
      <c r="D6" t="s">
        <v>3202</v>
      </c>
      <c r="E6" t="s">
        <v>3185</v>
      </c>
      <c r="F6">
        <v>3</v>
      </c>
      <c r="I6" t="str">
        <f t="shared" si="0"/>
        <v>insert into ixf_customer(id,tenant_id,object_type,unique_key,customer_number,full_name,imp_kyc_fk,imp_income,imp_customer_salary_range_fk) values (100000003,'NA','pr','C000001003','C000001003','CUSTOMER_BR18_4',(select id from imp_customer_kyc where code = '3'),,(select id from imp_customer_salary_range where code = ''));</v>
      </c>
    </row>
    <row r="7" spans="2:9">
      <c r="B7">
        <v>100000004</v>
      </c>
      <c r="C7" t="s">
        <v>3203</v>
      </c>
      <c r="D7" t="s">
        <v>3203</v>
      </c>
      <c r="E7" t="s">
        <v>3186</v>
      </c>
      <c r="F7">
        <v>3</v>
      </c>
      <c r="I7" t="str">
        <f t="shared" si="0"/>
        <v>insert into ixf_customer(id,tenant_id,object_type,unique_key,customer_number,full_name,imp_kyc_fk,imp_income,imp_customer_salary_range_fk) values (100000004,'NA','pr','C000001004','C000001004','CUSTOMER_BR18_5',(select id from imp_customer_kyc where code = '3'),,(select id from imp_customer_salary_range where code = ''));</v>
      </c>
    </row>
    <row r="8" spans="2:9">
      <c r="B8">
        <v>100000005</v>
      </c>
      <c r="C8" t="s">
        <v>3204</v>
      </c>
      <c r="D8" t="s">
        <v>3204</v>
      </c>
      <c r="E8" t="s">
        <v>3187</v>
      </c>
      <c r="F8">
        <v>3</v>
      </c>
      <c r="I8" t="str">
        <f t="shared" si="0"/>
        <v>insert into ixf_customer(id,tenant_id,object_type,unique_key,customer_number,full_name,imp_kyc_fk,imp_income,imp_customer_salary_range_fk) values (100000005,'NA','pr','C000001005','C000001005','CUSTOMER_BR18_6',(select id from imp_customer_kyc where code = '3'),,(select id from imp_customer_salary_range where code = ''));</v>
      </c>
    </row>
    <row r="9" spans="2:9">
      <c r="B9">
        <v>100000006</v>
      </c>
      <c r="C9" t="s">
        <v>3205</v>
      </c>
      <c r="D9" t="s">
        <v>3205</v>
      </c>
      <c r="E9" t="s">
        <v>3188</v>
      </c>
      <c r="F9">
        <v>3</v>
      </c>
      <c r="I9" t="str">
        <f t="shared" si="0"/>
        <v>insert into ixf_customer(id,tenant_id,object_type,unique_key,customer_number,full_name,imp_kyc_fk,imp_income,imp_customer_salary_range_fk) values (100000006,'NA','pr','C000001006','C000001006','CUSTOMER_BR18_7',(select id from imp_customer_kyc where code = '3'),,(select id from imp_customer_salary_range where code = ''));</v>
      </c>
    </row>
    <row r="10" spans="2:9">
      <c r="B10">
        <v>100000007</v>
      </c>
      <c r="C10" t="s">
        <v>3206</v>
      </c>
      <c r="D10" t="s">
        <v>3206</v>
      </c>
      <c r="E10" t="s">
        <v>3189</v>
      </c>
      <c r="F10">
        <v>3</v>
      </c>
      <c r="I10" t="str">
        <f t="shared" si="0"/>
        <v>insert into ixf_customer(id,tenant_id,object_type,unique_key,customer_number,full_name,imp_kyc_fk,imp_income,imp_customer_salary_range_fk) values (100000007,'NA','pr','C000001007','C000001007','CUSTOMER_BR18_8',(select id from imp_customer_kyc where code = '3'),,(select id from imp_customer_salary_range where code = ''));</v>
      </c>
    </row>
    <row r="11" spans="2:9">
      <c r="B11">
        <v>100000008</v>
      </c>
      <c r="C11" t="s">
        <v>3207</v>
      </c>
      <c r="D11" t="s">
        <v>3207</v>
      </c>
      <c r="E11" t="s">
        <v>3190</v>
      </c>
      <c r="F11">
        <v>3</v>
      </c>
      <c r="I11" t="str">
        <f t="shared" si="0"/>
        <v>insert into ixf_customer(id,tenant_id,object_type,unique_key,customer_number,full_name,imp_kyc_fk,imp_income,imp_customer_salary_range_fk) values (100000008,'NA','pr','C000001008','C000001008','CUSTOMER_BR18_9',(select id from imp_customer_kyc where code = '3'),,(select id from imp_customer_salary_range where code = ''));</v>
      </c>
    </row>
    <row r="12" spans="2:9">
      <c r="B12">
        <v>100000009</v>
      </c>
      <c r="C12" t="s">
        <v>3208</v>
      </c>
      <c r="D12" t="s">
        <v>3208</v>
      </c>
      <c r="E12" t="s">
        <v>3191</v>
      </c>
      <c r="F12">
        <v>3</v>
      </c>
      <c r="I12" t="str">
        <f t="shared" si="0"/>
        <v>insert into ixf_customer(id,tenant_id,object_type,unique_key,customer_number,full_name,imp_kyc_fk,imp_income,imp_customer_salary_range_fk) values (100000009,'NA','pr','C000001009','C000001009','CUSTOMER_BR18_10',(select id from imp_customer_kyc where code = '3'),,(select id from imp_customer_salary_range where code = ''));</v>
      </c>
    </row>
    <row r="13" spans="2:9">
      <c r="B13">
        <v>100000010</v>
      </c>
      <c r="C13" t="s">
        <v>3209</v>
      </c>
      <c r="D13" t="s">
        <v>3209</v>
      </c>
      <c r="E13" t="s">
        <v>3192</v>
      </c>
      <c r="F13">
        <v>1</v>
      </c>
      <c r="I13" t="str">
        <f t="shared" si="0"/>
        <v>insert into ixf_customer(id,tenant_id,object_type,unique_key,customer_number,full_name,imp_kyc_fk,imp_income,imp_customer_salary_range_fk) values (100000010,'NA','pr','C000001010','C000001010','CUSTOMER_BR18_11',(select id from imp_customer_kyc where code = '1'),,(select id from imp_customer_salary_range where code = ''));</v>
      </c>
    </row>
    <row r="14" spans="2:9">
      <c r="B14">
        <v>100000011</v>
      </c>
      <c r="C14" t="s">
        <v>3210</v>
      </c>
      <c r="D14" t="s">
        <v>3210</v>
      </c>
      <c r="E14" t="s">
        <v>3193</v>
      </c>
      <c r="F14">
        <v>1</v>
      </c>
      <c r="I14" t="str">
        <f t="shared" si="0"/>
        <v>insert into ixf_customer(id,tenant_id,object_type,unique_key,customer_number,full_name,imp_kyc_fk,imp_income,imp_customer_salary_range_fk) values (100000011,'NA','pr','C000001011','C000001011','CUSTOMER_BR18_12',(select id from imp_customer_kyc where code = '1'),,(select id from imp_customer_salary_range where code = ''));</v>
      </c>
    </row>
    <row r="15" spans="2:9">
      <c r="B15">
        <v>100000012</v>
      </c>
      <c r="C15" t="s">
        <v>3211</v>
      </c>
      <c r="D15" t="s">
        <v>3211</v>
      </c>
      <c r="E15" t="s">
        <v>3194</v>
      </c>
      <c r="F15">
        <v>1</v>
      </c>
      <c r="I15" t="str">
        <f t="shared" si="0"/>
        <v>insert into ixf_customer(id,tenant_id,object_type,unique_key,customer_number,full_name,imp_kyc_fk,imp_income,imp_customer_salary_range_fk) values (100000012,'NA','pr','C000001012','C000001012','CUSTOMER_BR18_13',(select id from imp_customer_kyc where code = '1'),,(select id from imp_customer_salary_range where code = ''));</v>
      </c>
    </row>
    <row r="16" spans="2:9">
      <c r="B16">
        <v>100000013</v>
      </c>
      <c r="C16" t="s">
        <v>3212</v>
      </c>
      <c r="D16" t="s">
        <v>3212</v>
      </c>
      <c r="E16" t="s">
        <v>3195</v>
      </c>
      <c r="F16">
        <v>1</v>
      </c>
      <c r="I16" t="str">
        <f t="shared" si="0"/>
        <v>insert into ixf_customer(id,tenant_id,object_type,unique_key,customer_number,full_name,imp_kyc_fk,imp_income,imp_customer_salary_range_fk) values (100000013,'NA','pr','C000001013','C000001013','CUSTOMER_BR18_14',(select id from imp_customer_kyc where code = '1'),,(select id from imp_customer_salary_range where code = ''));</v>
      </c>
    </row>
    <row r="17" spans="2:9">
      <c r="B17">
        <v>100000014</v>
      </c>
      <c r="C17" t="s">
        <v>3213</v>
      </c>
      <c r="D17" t="s">
        <v>3213</v>
      </c>
      <c r="E17" t="s">
        <v>3196</v>
      </c>
      <c r="F17">
        <v>1</v>
      </c>
      <c r="I17" t="str">
        <f t="shared" si="0"/>
        <v>insert into ixf_customer(id,tenant_id,object_type,unique_key,customer_number,full_name,imp_kyc_fk,imp_income,imp_customer_salary_range_fk) values (100000014,'NA','pr','C000001014','C000001014','CUSTOMER_BR18_15',(select id from imp_customer_kyc where code = '1'),,(select id from imp_customer_salary_range where code = ''));</v>
      </c>
    </row>
    <row r="18" spans="2:9">
      <c r="B18">
        <v>100000015</v>
      </c>
      <c r="C18" t="s">
        <v>3214</v>
      </c>
      <c r="D18" t="s">
        <v>3214</v>
      </c>
      <c r="E18" t="s">
        <v>3197</v>
      </c>
      <c r="F18">
        <v>1</v>
      </c>
      <c r="I18" t="str">
        <f t="shared" si="0"/>
        <v>insert into ixf_customer(id,tenant_id,object_type,unique_key,customer_number,full_name,imp_kyc_fk,imp_income,imp_customer_salary_range_fk) values (100000015,'NA','pr','C000001015','C000001015','CUSTOMER_BR18_16',(select id from imp_customer_kyc where code = '1'),,(select id from imp_customer_salary_range where code = ''));</v>
      </c>
    </row>
    <row r="19" spans="2:9">
      <c r="B19">
        <v>100000016</v>
      </c>
      <c r="C19" t="s">
        <v>3215</v>
      </c>
      <c r="D19" t="s">
        <v>3215</v>
      </c>
      <c r="E19" t="s">
        <v>3273</v>
      </c>
      <c r="F19">
        <v>1</v>
      </c>
      <c r="I19" t="str">
        <f>CONCATENATE("insert into ixf_customer(id,tenant_id,object_type,unique_key,customer_number,full_name,imp_kyc_fk,imp_income,imp_customer_salary_range_fk) values (",B19,",'NA','pr','",C19,"','",D19,"','",E19,"',(select id from imp_customer_kyc where code = '",F19,"'),",G19,",(select id from imp_customer_salary_range where code = '",H19,"'));")</f>
        <v>insert into ixf_customer(id,tenant_id,object_type,unique_key,customer_number,full_name,imp_kyc_fk,imp_income,imp_customer_salary_range_fk) values (100000016,'NA','pr','C000001016','C000001016','CUSTOMER_BR18_17',(select id from imp_customer_kyc where code = '1'),,(select id from imp_customer_salary_range where code = ''));</v>
      </c>
    </row>
    <row r="20" spans="2:9">
      <c r="B20">
        <v>100000017</v>
      </c>
      <c r="C20" t="s">
        <v>3216</v>
      </c>
      <c r="D20" t="s">
        <v>3216</v>
      </c>
      <c r="E20" t="s">
        <v>3274</v>
      </c>
      <c r="F20">
        <v>1</v>
      </c>
      <c r="I20" t="str">
        <f t="shared" si="0"/>
        <v>insert into ixf_customer(id,tenant_id,object_type,unique_key,customer_number,full_name,imp_kyc_fk,imp_income,imp_customer_salary_range_fk) values (100000017,'NA','pr','C000001017','C000001017','CUSTOMER_BR18_18',(select id from imp_customer_kyc where code = '1'),,(select id from imp_customer_salary_range where code = ''));</v>
      </c>
    </row>
    <row r="21" spans="2:9">
      <c r="B21">
        <v>100000018</v>
      </c>
      <c r="C21" t="s">
        <v>3217</v>
      </c>
      <c r="D21" t="s">
        <v>3217</v>
      </c>
      <c r="E21" t="s">
        <v>3275</v>
      </c>
      <c r="F21">
        <v>1</v>
      </c>
      <c r="I21" t="str">
        <f t="shared" si="0"/>
        <v>insert into ixf_customer(id,tenant_id,object_type,unique_key,customer_number,full_name,imp_kyc_fk,imp_income,imp_customer_salary_range_fk) values (100000018,'NA','pr','C000001018','C000001018','CUSTOMER_BR18_19',(select id from imp_customer_kyc where code = '1'),,(select id from imp_customer_salary_range where code = ''));</v>
      </c>
    </row>
    <row r="22" spans="2:9">
      <c r="B22">
        <v>100000019</v>
      </c>
      <c r="C22" t="s">
        <v>3218</v>
      </c>
      <c r="D22" t="s">
        <v>3218</v>
      </c>
      <c r="E22" t="s">
        <v>3276</v>
      </c>
      <c r="F22">
        <v>1</v>
      </c>
      <c r="I22" t="str">
        <f t="shared" si="0"/>
        <v>insert into ixf_customer(id,tenant_id,object_type,unique_key,customer_number,full_name,imp_kyc_fk,imp_income,imp_customer_salary_range_fk) values (100000019,'NA','pr','C000001019','C000001019','CUSTOMER_BR18_20',(select id from imp_customer_kyc where code = '1'),,(select id from imp_customer_salary_range where code = ''));</v>
      </c>
    </row>
    <row r="23" spans="2:9">
      <c r="B23">
        <v>100000020</v>
      </c>
      <c r="C23" t="s">
        <v>3219</v>
      </c>
      <c r="D23" t="s">
        <v>3219</v>
      </c>
      <c r="E23" t="s">
        <v>3277</v>
      </c>
      <c r="F23">
        <v>1</v>
      </c>
      <c r="I23" t="str">
        <f t="shared" si="0"/>
        <v>insert into ixf_customer(id,tenant_id,object_type,unique_key,customer_number,full_name,imp_kyc_fk,imp_income,imp_customer_salary_range_fk) values (100000020,'NA','pr','C000001020','C000001020','CUSTOMER_BR18_21',(select id from imp_customer_kyc where code = '1'),,(select id from imp_customer_salary_range where code = ''));</v>
      </c>
    </row>
    <row r="24" spans="2:9">
      <c r="B24">
        <v>200000001</v>
      </c>
      <c r="C24" t="s">
        <v>3220</v>
      </c>
      <c r="D24" t="s">
        <v>3220</v>
      </c>
      <c r="E24" t="s">
        <v>3278</v>
      </c>
      <c r="F24">
        <v>1</v>
      </c>
      <c r="I24" t="str">
        <f t="shared" si="0"/>
        <v>insert into ixf_customer(id,tenant_id,object_type,unique_key,customer_number,full_name,imp_kyc_fk,imp_income,imp_customer_salary_range_fk) values (200000001,'NA','pr','C000002001','C000002001','CUSTOMER_BR18_22',(select id from imp_customer_kyc where code = '1'),,(select id from imp_customer_salary_range where code = ''));</v>
      </c>
    </row>
    <row r="25" spans="2:9">
      <c r="B25">
        <v>200000002</v>
      </c>
      <c r="C25" t="s">
        <v>3221</v>
      </c>
      <c r="D25" t="s">
        <v>3221</v>
      </c>
      <c r="E25" t="s">
        <v>3279</v>
      </c>
      <c r="F25">
        <v>1</v>
      </c>
      <c r="I25" t="str">
        <f t="shared" si="0"/>
        <v>insert into ixf_customer(id,tenant_id,object_type,unique_key,customer_number,full_name,imp_kyc_fk,imp_income,imp_customer_salary_range_fk) values (200000002,'NA','pr','C000002002','C000002002','CUSTOMER_BR18_23',(select id from imp_customer_kyc where code = '1'),,(select id from imp_customer_salary_range where code = ''));</v>
      </c>
    </row>
    <row r="26" spans="2:9">
      <c r="B26">
        <v>200000003</v>
      </c>
      <c r="C26" t="s">
        <v>3222</v>
      </c>
      <c r="D26" t="s">
        <v>3222</v>
      </c>
      <c r="E26" t="s">
        <v>3280</v>
      </c>
      <c r="F26">
        <v>1</v>
      </c>
      <c r="I26" t="str">
        <f t="shared" si="0"/>
        <v>insert into ixf_customer(id,tenant_id,object_type,unique_key,customer_number,full_name,imp_kyc_fk,imp_income,imp_customer_salary_range_fk) values (200000003,'NA','pr','C000002003','C000002003','CUSTOMER_BR18_24',(select id from imp_customer_kyc where code = '1'),,(select id from imp_customer_salary_range where code = ''));</v>
      </c>
    </row>
    <row r="27" spans="2:9">
      <c r="B27">
        <v>200000004</v>
      </c>
      <c r="C27" t="s">
        <v>3223</v>
      </c>
      <c r="D27" t="s">
        <v>3223</v>
      </c>
      <c r="E27" t="s">
        <v>3281</v>
      </c>
      <c r="F27">
        <v>1</v>
      </c>
      <c r="I27" t="str">
        <f t="shared" si="0"/>
        <v>insert into ixf_customer(id,tenant_id,object_type,unique_key,customer_number,full_name,imp_kyc_fk,imp_income,imp_customer_salary_range_fk) values (200000004,'NA','pr','C000002004','C000002004','CUSTOMER_BR18_25',(select id from imp_customer_kyc where code = '1'),,(select id from imp_customer_salary_range where code = ''));</v>
      </c>
    </row>
    <row r="28" spans="2:9">
      <c r="B28">
        <v>200000005</v>
      </c>
      <c r="C28" t="s">
        <v>3224</v>
      </c>
      <c r="D28" t="s">
        <v>3224</v>
      </c>
      <c r="E28" t="s">
        <v>3282</v>
      </c>
      <c r="F28">
        <v>1</v>
      </c>
      <c r="I28" t="str">
        <f t="shared" si="0"/>
        <v>insert into ixf_customer(id,tenant_id,object_type,unique_key,customer_number,full_name,imp_kyc_fk,imp_income,imp_customer_salary_range_fk) values (200000005,'NA','pr','C000002005','C000002005','CUSTOMER_BR18_26',(select id from imp_customer_kyc where code = '1'),,(select id from imp_customer_salary_range where code = ''));</v>
      </c>
    </row>
    <row r="29" spans="2:9">
      <c r="B29">
        <v>200000006</v>
      </c>
      <c r="C29" t="s">
        <v>3225</v>
      </c>
      <c r="D29" t="s">
        <v>3225</v>
      </c>
      <c r="E29" t="s">
        <v>3283</v>
      </c>
      <c r="F29">
        <v>1</v>
      </c>
      <c r="I29" t="str">
        <f t="shared" si="0"/>
        <v>insert into ixf_customer(id,tenant_id,object_type,unique_key,customer_number,full_name,imp_kyc_fk,imp_income,imp_customer_salary_range_fk) values (200000006,'NA','pr','C000002006','C000002006','CUSTOMER_BR18_27',(select id from imp_customer_kyc where code = '1'),,(select id from imp_customer_salary_range where code = ''));</v>
      </c>
    </row>
    <row r="30" spans="2:9">
      <c r="B30">
        <v>200000007</v>
      </c>
      <c r="C30" t="s">
        <v>3226</v>
      </c>
      <c r="D30" t="s">
        <v>3226</v>
      </c>
      <c r="E30" t="s">
        <v>3284</v>
      </c>
      <c r="F30">
        <v>1</v>
      </c>
      <c r="I30" t="str">
        <f t="shared" si="0"/>
        <v>insert into ixf_customer(id,tenant_id,object_type,unique_key,customer_number,full_name,imp_kyc_fk,imp_income,imp_customer_salary_range_fk) values (200000007,'NA','pr','C000002007','C000002007','CUSTOMER_BR18_28',(select id from imp_customer_kyc where code = '1'),,(select id from imp_customer_salary_range where code = ''));</v>
      </c>
    </row>
    <row r="31" spans="2:9">
      <c r="B31">
        <v>200000008</v>
      </c>
      <c r="C31" t="s">
        <v>3227</v>
      </c>
      <c r="D31" t="s">
        <v>3227</v>
      </c>
      <c r="E31" t="s">
        <v>3285</v>
      </c>
      <c r="F31">
        <v>1</v>
      </c>
      <c r="I31" t="str">
        <f t="shared" si="0"/>
        <v>insert into ixf_customer(id,tenant_id,object_type,unique_key,customer_number,full_name,imp_kyc_fk,imp_income,imp_customer_salary_range_fk) values (200000008,'NA','pr','C000002008','C000002008','CUSTOMER_BR18_29',(select id from imp_customer_kyc where code = '1'),,(select id from imp_customer_salary_range where code = ''));</v>
      </c>
    </row>
    <row r="32" spans="2:9">
      <c r="B32">
        <v>200000009</v>
      </c>
      <c r="C32" t="s">
        <v>3228</v>
      </c>
      <c r="D32" t="s">
        <v>3228</v>
      </c>
      <c r="E32" t="s">
        <v>3286</v>
      </c>
      <c r="F32">
        <v>1</v>
      </c>
      <c r="I32" t="str">
        <f t="shared" si="0"/>
        <v>insert into ixf_customer(id,tenant_id,object_type,unique_key,customer_number,full_name,imp_kyc_fk,imp_income,imp_customer_salary_range_fk) values (200000009,'NA','pr','C000002009','C000002009','CUSTOMER_BR18_30',(select id from imp_customer_kyc where code = '1'),,(select id from imp_customer_salary_range where code = ''));</v>
      </c>
    </row>
    <row r="33" spans="2:9">
      <c r="B33">
        <v>200000010</v>
      </c>
      <c r="C33" t="s">
        <v>3229</v>
      </c>
      <c r="D33" t="s">
        <v>3229</v>
      </c>
      <c r="E33" t="s">
        <v>3287</v>
      </c>
      <c r="F33">
        <v>1</v>
      </c>
      <c r="I33" t="str">
        <f t="shared" si="0"/>
        <v>insert into ixf_customer(id,tenant_id,object_type,unique_key,customer_number,full_name,imp_kyc_fk,imp_income,imp_customer_salary_range_fk) values (200000010,'NA','pr','C000002010','C000002010','CUSTOMER_BR18_31',(select id from imp_customer_kyc where code = '1'),,(select id from imp_customer_salary_range where code = ''));</v>
      </c>
    </row>
    <row r="34" spans="2:9">
      <c r="B34">
        <v>200000011</v>
      </c>
      <c r="C34" t="s">
        <v>3230</v>
      </c>
      <c r="D34" t="s">
        <v>3230</v>
      </c>
      <c r="E34" t="s">
        <v>3288</v>
      </c>
      <c r="F34">
        <v>1</v>
      </c>
      <c r="I34" t="str">
        <f t="shared" si="0"/>
        <v>insert into ixf_customer(id,tenant_id,object_type,unique_key,customer_number,full_name,imp_kyc_fk,imp_income,imp_customer_salary_range_fk) values (200000011,'NA','pr','C000002011','C000002011','CUSTOMER_BR18_32',(select id from imp_customer_kyc where code = '1'),,(select id from imp_customer_salary_range where code = ''));</v>
      </c>
    </row>
    <row r="35" spans="2:9">
      <c r="B35">
        <v>200000012</v>
      </c>
      <c r="C35" t="s">
        <v>3231</v>
      </c>
      <c r="D35" t="s">
        <v>3231</v>
      </c>
      <c r="E35" t="s">
        <v>3289</v>
      </c>
      <c r="F35">
        <v>1</v>
      </c>
      <c r="I35" t="str">
        <f>CONCATENATE("insert into ixf_customer(id,tenant_id,object_type,unique_key,customer_number,full_name,imp_kyc_fk,imp_income,imp_customer_salary_range_fk) values (",B35,",'NA','pr','",C35,"','",D35,"','",E35,"',(select id from imp_customer_kyc where code = '",F35,"'),",G35,",(select id from imp_customer_salary_range where code = '",H35,"'));")</f>
        <v>insert into ixf_customer(id,tenant_id,object_type,unique_key,customer_number,full_name,imp_kyc_fk,imp_income,imp_customer_salary_range_fk) values (200000012,'NA','pr','C000002012','C000002012','CUSTOMER_BR18_33',(select id from imp_customer_kyc where code = '1'),,(select id from imp_customer_salary_range where code = ''));</v>
      </c>
    </row>
    <row r="36" spans="2:9">
      <c r="B36">
        <v>200000013</v>
      </c>
      <c r="C36" t="s">
        <v>3232</v>
      </c>
      <c r="D36" t="s">
        <v>3232</v>
      </c>
      <c r="E36" t="s">
        <v>3290</v>
      </c>
      <c r="F36">
        <v>1</v>
      </c>
      <c r="I36" t="str">
        <f t="shared" si="0"/>
        <v>insert into ixf_customer(id,tenant_id,object_type,unique_key,customer_number,full_name,imp_kyc_fk,imp_income,imp_customer_salary_range_fk) values (200000013,'NA','pr','C000002013','C000002013','CUSTOMER_BR18_34',(select id from imp_customer_kyc where code = '1'),,(select id from imp_customer_salary_range where code = ''));</v>
      </c>
    </row>
    <row r="37" spans="2:9">
      <c r="B37">
        <v>200000014</v>
      </c>
      <c r="C37" t="s">
        <v>3233</v>
      </c>
      <c r="D37" t="s">
        <v>3233</v>
      </c>
      <c r="E37" t="s">
        <v>3291</v>
      </c>
      <c r="F37">
        <v>1</v>
      </c>
      <c r="I37" t="str">
        <f t="shared" si="0"/>
        <v>insert into ixf_customer(id,tenant_id,object_type,unique_key,customer_number,full_name,imp_kyc_fk,imp_income,imp_customer_salary_range_fk) values (200000014,'NA','pr','C000002014','C000002014','CUSTOMER_BR18_35',(select id from imp_customer_kyc where code = '1'),,(select id from imp_customer_salary_range where code = ''));</v>
      </c>
    </row>
    <row r="38" spans="2:9">
      <c r="B38">
        <v>500000001</v>
      </c>
      <c r="C38" t="s">
        <v>3234</v>
      </c>
      <c r="D38" t="s">
        <v>3234</v>
      </c>
      <c r="E38" t="s">
        <v>3292</v>
      </c>
      <c r="F38">
        <v>1</v>
      </c>
      <c r="I38" t="str">
        <f t="shared" si="0"/>
        <v>insert into ixf_customer(id,tenant_id,object_type,unique_key,customer_number,full_name,imp_kyc_fk,imp_income,imp_customer_salary_range_fk) values (500000001,'NA','pr','C000005001','C000005001','CUSTOMER_BR18_36',(select id from imp_customer_kyc where code = '1'),,(select id from imp_customer_salary_range where code = ''));</v>
      </c>
    </row>
    <row r="39" spans="2:9">
      <c r="B39">
        <v>500000002</v>
      </c>
      <c r="C39" t="s">
        <v>3235</v>
      </c>
      <c r="D39" t="s">
        <v>3235</v>
      </c>
      <c r="E39" t="s">
        <v>3293</v>
      </c>
      <c r="F39">
        <v>1</v>
      </c>
      <c r="I39" t="str">
        <f t="shared" si="0"/>
        <v>insert into ixf_customer(id,tenant_id,object_type,unique_key,customer_number,full_name,imp_kyc_fk,imp_income,imp_customer_salary_range_fk) values (500000002,'NA','pr','C000005002','C000005002','CUSTOMER_BR18_37',(select id from imp_customer_kyc where code = '1'),,(select id from imp_customer_salary_range where code = ''));</v>
      </c>
    </row>
    <row r="40" spans="2:9">
      <c r="B40">
        <v>500000003</v>
      </c>
      <c r="C40" t="s">
        <v>3236</v>
      </c>
      <c r="D40" t="s">
        <v>3236</v>
      </c>
      <c r="E40" t="s">
        <v>3294</v>
      </c>
      <c r="F40">
        <v>1</v>
      </c>
      <c r="I40" t="str">
        <f t="shared" si="0"/>
        <v>insert into ixf_customer(id,tenant_id,object_type,unique_key,customer_number,full_name,imp_kyc_fk,imp_income,imp_customer_salary_range_fk) values (500000003,'NA','pr','C000005003','C000005003','CUSTOMER_BR18_38',(select id from imp_customer_kyc where code = '1'),,(select id from imp_customer_salary_range where code = ''));</v>
      </c>
    </row>
    <row r="41" spans="2:9">
      <c r="B41">
        <v>500000004</v>
      </c>
      <c r="C41" t="s">
        <v>3237</v>
      </c>
      <c r="D41" t="s">
        <v>3237</v>
      </c>
      <c r="E41" t="s">
        <v>3295</v>
      </c>
      <c r="F41">
        <v>1</v>
      </c>
      <c r="I41" t="str">
        <f t="shared" si="0"/>
        <v>insert into ixf_customer(id,tenant_id,object_type,unique_key,customer_number,full_name,imp_kyc_fk,imp_income,imp_customer_salary_range_fk) values (500000004,'NA','pr','C000005004','C000005004','CUSTOMER_BR18_39',(select id from imp_customer_kyc where code = '1'),,(select id from imp_customer_salary_range where code = ''));</v>
      </c>
    </row>
    <row r="42" spans="2:9">
      <c r="B42">
        <v>500000005</v>
      </c>
      <c r="C42" t="s">
        <v>3238</v>
      </c>
      <c r="D42" t="s">
        <v>3238</v>
      </c>
      <c r="E42" t="s">
        <v>3296</v>
      </c>
      <c r="F42">
        <v>1</v>
      </c>
      <c r="I42" t="str">
        <f t="shared" si="0"/>
        <v>insert into ixf_customer(id,tenant_id,object_type,unique_key,customer_number,full_name,imp_kyc_fk,imp_income,imp_customer_salary_range_fk) values (500000005,'NA','pr','C000005005','C000005005','CUSTOMER_BR18_40',(select id from imp_customer_kyc where code = '1'),,(select id from imp_customer_salary_range where code = ''));</v>
      </c>
    </row>
    <row r="43" spans="2:9">
      <c r="B43">
        <v>500000006</v>
      </c>
      <c r="C43" t="s">
        <v>3239</v>
      </c>
      <c r="D43" t="s">
        <v>3239</v>
      </c>
      <c r="E43" t="s">
        <v>3297</v>
      </c>
      <c r="F43">
        <v>1</v>
      </c>
      <c r="I43" t="str">
        <f t="shared" si="0"/>
        <v>insert into ixf_customer(id,tenant_id,object_type,unique_key,customer_number,full_name,imp_kyc_fk,imp_income,imp_customer_salary_range_fk) values (500000006,'NA','pr','C000005006','C000005006','CUSTOMER_BR18_41',(select id from imp_customer_kyc where code = '1'),,(select id from imp_customer_salary_range where code = ''));</v>
      </c>
    </row>
    <row r="44" spans="2:9">
      <c r="B44">
        <v>500000007</v>
      </c>
      <c r="C44" t="s">
        <v>3240</v>
      </c>
      <c r="D44" t="s">
        <v>3240</v>
      </c>
      <c r="E44" t="s">
        <v>3298</v>
      </c>
      <c r="F44">
        <v>1</v>
      </c>
      <c r="I44" t="str">
        <f t="shared" si="0"/>
        <v>insert into ixf_customer(id,tenant_id,object_type,unique_key,customer_number,full_name,imp_kyc_fk,imp_income,imp_customer_salary_range_fk) values (500000007,'NA','pr','C000005007','C000005007','CUSTOMER_BR18_42',(select id from imp_customer_kyc where code = '1'),,(select id from imp_customer_salary_range where code = ''));</v>
      </c>
    </row>
    <row r="45" spans="2:9">
      <c r="B45">
        <v>500000008</v>
      </c>
      <c r="C45" t="s">
        <v>3241</v>
      </c>
      <c r="D45" t="s">
        <v>3241</v>
      </c>
      <c r="E45" t="s">
        <v>3299</v>
      </c>
      <c r="F45">
        <v>1</v>
      </c>
      <c r="I45" t="str">
        <f t="shared" si="0"/>
        <v>insert into ixf_customer(id,tenant_id,object_type,unique_key,customer_number,full_name,imp_kyc_fk,imp_income,imp_customer_salary_range_fk) values (500000008,'NA','pr','C000005008','C000005008','CUSTOMER_BR18_43',(select id from imp_customer_kyc where code = '1'),,(select id from imp_customer_salary_range where code = ''));</v>
      </c>
    </row>
    <row r="46" spans="2:9">
      <c r="B46">
        <v>500000009</v>
      </c>
      <c r="C46" t="s">
        <v>3242</v>
      </c>
      <c r="D46" t="s">
        <v>3242</v>
      </c>
      <c r="E46" t="s">
        <v>3300</v>
      </c>
      <c r="F46">
        <v>1</v>
      </c>
      <c r="I46" t="str">
        <f t="shared" si="0"/>
        <v>insert into ixf_customer(id,tenant_id,object_type,unique_key,customer_number,full_name,imp_kyc_fk,imp_income,imp_customer_salary_range_fk) values (500000009,'NA','pr','C000005009','C000005009','CUSTOMER_BR18_44',(select id from imp_customer_kyc where code = '1'),,(select id from imp_customer_salary_range where code = ''));</v>
      </c>
    </row>
    <row r="47" spans="2:9">
      <c r="B47">
        <v>500000010</v>
      </c>
      <c r="C47" t="s">
        <v>3243</v>
      </c>
      <c r="D47" t="s">
        <v>3243</v>
      </c>
      <c r="E47" t="s">
        <v>3301</v>
      </c>
      <c r="F47">
        <v>1</v>
      </c>
      <c r="I47" t="str">
        <f t="shared" si="0"/>
        <v>insert into ixf_customer(id,tenant_id,object_type,unique_key,customer_number,full_name,imp_kyc_fk,imp_income,imp_customer_salary_range_fk) values (500000010,'NA','pr','C000005010','C000005010','CUSTOMER_BR18_45',(select id from imp_customer_kyc where code = '1'),,(select id from imp_customer_salary_range where code = ''));</v>
      </c>
    </row>
    <row r="48" spans="2:9">
      <c r="B48">
        <v>500000011</v>
      </c>
      <c r="C48" t="s">
        <v>3244</v>
      </c>
      <c r="D48" t="s">
        <v>3244</v>
      </c>
      <c r="E48" t="s">
        <v>3302</v>
      </c>
      <c r="F48">
        <v>1</v>
      </c>
      <c r="I48" t="str">
        <f t="shared" si="0"/>
        <v>insert into ixf_customer(id,tenant_id,object_type,unique_key,customer_number,full_name,imp_kyc_fk,imp_income,imp_customer_salary_range_fk) values (500000011,'NA','pr','C000005011','C000005011','CUSTOMER_BR18_46',(select id from imp_customer_kyc where code = '1'),,(select id from imp_customer_salary_range where code = ''));</v>
      </c>
    </row>
    <row r="49" spans="2:9">
      <c r="B49">
        <v>500000012</v>
      </c>
      <c r="C49" t="s">
        <v>3245</v>
      </c>
      <c r="D49" t="s">
        <v>3245</v>
      </c>
      <c r="E49" t="s">
        <v>3303</v>
      </c>
      <c r="F49">
        <v>1</v>
      </c>
      <c r="I49" t="str">
        <f t="shared" si="0"/>
        <v>insert into ixf_customer(id,tenant_id,object_type,unique_key,customer_number,full_name,imp_kyc_fk,imp_income,imp_customer_salary_range_fk) values (500000012,'NA','pr','C000005012','C000005012','CUSTOMER_BR18_47',(select id from imp_customer_kyc where code = '1'),,(select id from imp_customer_salary_range where code = ''));</v>
      </c>
    </row>
    <row r="50" spans="2:9">
      <c r="B50">
        <v>500000013</v>
      </c>
      <c r="C50" t="s">
        <v>3246</v>
      </c>
      <c r="D50" t="s">
        <v>3246</v>
      </c>
      <c r="E50" t="s">
        <v>3304</v>
      </c>
      <c r="F50">
        <v>1</v>
      </c>
      <c r="I50" t="str">
        <f t="shared" si="0"/>
        <v>insert into ixf_customer(id,tenant_id,object_type,unique_key,customer_number,full_name,imp_kyc_fk,imp_income,imp_customer_salary_range_fk) values (500000013,'NA','pr','C000005013','C000005013','CUSTOMER_BR18_48',(select id from imp_customer_kyc where code = '1'),,(select id from imp_customer_salary_range where code = ''));</v>
      </c>
    </row>
    <row r="51" spans="2:9">
      <c r="B51">
        <v>500000014</v>
      </c>
      <c r="C51" t="s">
        <v>3247</v>
      </c>
      <c r="D51" t="s">
        <v>3247</v>
      </c>
      <c r="E51" t="s">
        <v>3305</v>
      </c>
      <c r="F51">
        <v>1</v>
      </c>
      <c r="I51" t="str">
        <f>CONCATENATE("insert into ixf_customer(id,tenant_id,object_type,unique_key,customer_number,full_name,imp_kyc_fk,imp_income,imp_customer_salary_range_fk) values (",B51,",'NA','pr','",C51,"','",D51,"','",E51,"',(select id from imp_customer_kyc where code = '",F51,"'),",G51,",(select id from imp_customer_salary_range where code = '",H51,"'));")</f>
        <v>insert into ixf_customer(id,tenant_id,object_type,unique_key,customer_number,full_name,imp_kyc_fk,imp_income,imp_customer_salary_range_fk) values (500000014,'NA','pr','C000005014','C000005014','CUSTOMER_BR18_49',(select id from imp_customer_kyc where code = '1'),,(select id from imp_customer_salary_range where code = ''));</v>
      </c>
    </row>
    <row r="52" spans="2:9">
      <c r="B52">
        <v>500000015</v>
      </c>
      <c r="C52" t="s">
        <v>3248</v>
      </c>
      <c r="D52" t="s">
        <v>3248</v>
      </c>
      <c r="E52" t="s">
        <v>3306</v>
      </c>
      <c r="F52">
        <v>1</v>
      </c>
      <c r="I52" t="str">
        <f t="shared" si="0"/>
        <v>insert into ixf_customer(id,tenant_id,object_type,unique_key,customer_number,full_name,imp_kyc_fk,imp_income,imp_customer_salary_range_fk) values (500000015,'NA','pr','C000005015','C000005015','CUSTOMER_BR18_50',(select id from imp_customer_kyc where code = '1'),,(select id from imp_customer_salary_range where code = ''));</v>
      </c>
    </row>
    <row r="53" spans="2:9">
      <c r="B53">
        <v>500000016</v>
      </c>
      <c r="C53" t="s">
        <v>3249</v>
      </c>
      <c r="D53" t="s">
        <v>3249</v>
      </c>
      <c r="E53" t="s">
        <v>3307</v>
      </c>
      <c r="F53">
        <v>1</v>
      </c>
      <c r="I53" t="str">
        <f t="shared" si="0"/>
        <v>insert into ixf_customer(id,tenant_id,object_type,unique_key,customer_number,full_name,imp_kyc_fk,imp_income,imp_customer_salary_range_fk) values (500000016,'NA','pr','C000005016','C000005016','CUSTOMER_BR18_51',(select id from imp_customer_kyc where code = '1'),,(select id from imp_customer_salary_range where code = ''));</v>
      </c>
    </row>
    <row r="54" spans="2:9">
      <c r="B54">
        <v>500000017</v>
      </c>
      <c r="C54" t="s">
        <v>3250</v>
      </c>
      <c r="D54" t="s">
        <v>3250</v>
      </c>
      <c r="E54" t="s">
        <v>3308</v>
      </c>
      <c r="F54">
        <v>1</v>
      </c>
      <c r="I54" t="str">
        <f t="shared" si="0"/>
        <v>insert into ixf_customer(id,tenant_id,object_type,unique_key,customer_number,full_name,imp_kyc_fk,imp_income,imp_customer_salary_range_fk) values (500000017,'NA','pr','C000005017','C000005017','CUSTOMER_BR18_52',(select id from imp_customer_kyc where code = '1'),,(select id from imp_customer_salary_range where code = ''));</v>
      </c>
    </row>
    <row r="55" spans="2:9">
      <c r="B55">
        <v>500000018</v>
      </c>
      <c r="C55" t="s">
        <v>3251</v>
      </c>
      <c r="D55" t="s">
        <v>3251</v>
      </c>
      <c r="E55" t="s">
        <v>3309</v>
      </c>
      <c r="F55">
        <v>1</v>
      </c>
      <c r="I55" t="str">
        <f t="shared" si="0"/>
        <v>insert into ixf_customer(id,tenant_id,object_type,unique_key,customer_number,full_name,imp_kyc_fk,imp_income,imp_customer_salary_range_fk) values (500000018,'NA','pr','C000005018','C000005018','CUSTOMER_BR18_53',(select id from imp_customer_kyc where code = '1'),,(select id from imp_customer_salary_range where code = ''));</v>
      </c>
    </row>
    <row r="56" spans="2:9">
      <c r="B56">
        <v>500000019</v>
      </c>
      <c r="C56" t="s">
        <v>3252</v>
      </c>
      <c r="D56" t="s">
        <v>3252</v>
      </c>
      <c r="E56" t="s">
        <v>3310</v>
      </c>
      <c r="F56">
        <v>1</v>
      </c>
      <c r="I56" t="str">
        <f t="shared" si="0"/>
        <v>insert into ixf_customer(id,tenant_id,object_type,unique_key,customer_number,full_name,imp_kyc_fk,imp_income,imp_customer_salary_range_fk) values (500000019,'NA','pr','C000005019','C000005019','CUSTOMER_BR18_54',(select id from imp_customer_kyc where code = '1'),,(select id from imp_customer_salary_range where code = ''));</v>
      </c>
    </row>
    <row r="57" spans="2:9">
      <c r="B57">
        <v>500000020</v>
      </c>
      <c r="C57" t="s">
        <v>3253</v>
      </c>
      <c r="D57" t="s">
        <v>3253</v>
      </c>
      <c r="E57" t="s">
        <v>3311</v>
      </c>
      <c r="F57">
        <v>1</v>
      </c>
      <c r="I57" t="str">
        <f t="shared" si="0"/>
        <v>insert into ixf_customer(id,tenant_id,object_type,unique_key,customer_number,full_name,imp_kyc_fk,imp_income,imp_customer_salary_range_fk) values (500000020,'NA','pr','C000005020','C000005020','CUSTOMER_BR18_55',(select id from imp_customer_kyc where code = '1'),,(select id from imp_customer_salary_range where code = ''));</v>
      </c>
    </row>
    <row r="58" spans="2:9">
      <c r="B58">
        <v>500000021</v>
      </c>
      <c r="C58" t="s">
        <v>3254</v>
      </c>
      <c r="D58" t="s">
        <v>3254</v>
      </c>
      <c r="E58" t="s">
        <v>3312</v>
      </c>
      <c r="F58">
        <v>1</v>
      </c>
      <c r="I58" t="str">
        <f t="shared" si="0"/>
        <v>insert into ixf_customer(id,tenant_id,object_type,unique_key,customer_number,full_name,imp_kyc_fk,imp_income,imp_customer_salary_range_fk) values (500000021,'NA','pr','C000005021','C000005021','CUSTOMER_BR18_56',(select id from imp_customer_kyc where code = '1'),,(select id from imp_customer_salary_range where code = ''));</v>
      </c>
    </row>
    <row r="59" spans="2:9">
      <c r="B59">
        <v>500000022</v>
      </c>
      <c r="C59" t="s">
        <v>3255</v>
      </c>
      <c r="D59" t="s">
        <v>3255</v>
      </c>
      <c r="E59" t="s">
        <v>3313</v>
      </c>
      <c r="F59">
        <v>1</v>
      </c>
      <c r="I59" t="str">
        <f t="shared" si="0"/>
        <v>insert into ixf_customer(id,tenant_id,object_type,unique_key,customer_number,full_name,imp_kyc_fk,imp_income,imp_customer_salary_range_fk) values (500000022,'NA','pr','C000005022','C000005022','CUSTOMER_BR18_57',(select id from imp_customer_kyc where code = '1'),,(select id from imp_customer_salary_range where code = ''));</v>
      </c>
    </row>
    <row r="60" spans="2:9">
      <c r="B60">
        <v>500000023</v>
      </c>
      <c r="C60" t="s">
        <v>3256</v>
      </c>
      <c r="D60" t="s">
        <v>3256</v>
      </c>
      <c r="E60" t="s">
        <v>3314</v>
      </c>
      <c r="F60">
        <v>1</v>
      </c>
      <c r="I60" t="str">
        <f t="shared" si="0"/>
        <v>insert into ixf_customer(id,tenant_id,object_type,unique_key,customer_number,full_name,imp_kyc_fk,imp_income,imp_customer_salary_range_fk) values (500000023,'NA','pr','C000005023','C000005023','CUSTOMER_BR18_58',(select id from imp_customer_kyc where code = '1'),,(select id from imp_customer_salary_range where code = ''));</v>
      </c>
    </row>
    <row r="61" spans="2:9">
      <c r="B61">
        <v>500000024</v>
      </c>
      <c r="C61" t="s">
        <v>3257</v>
      </c>
      <c r="D61" t="s">
        <v>3257</v>
      </c>
      <c r="E61" t="s">
        <v>3315</v>
      </c>
      <c r="F61">
        <v>1</v>
      </c>
      <c r="I61" t="str">
        <f t="shared" si="0"/>
        <v>insert into ixf_customer(id,tenant_id,object_type,unique_key,customer_number,full_name,imp_kyc_fk,imp_income,imp_customer_salary_range_fk) values (500000024,'NA','pr','C000005024','C000005024','CUSTOMER_BR18_59',(select id from imp_customer_kyc where code = '1'),,(select id from imp_customer_salary_range where code = ''));</v>
      </c>
    </row>
    <row r="62" spans="2:9">
      <c r="B62">
        <v>500000025</v>
      </c>
      <c r="C62" t="s">
        <v>3258</v>
      </c>
      <c r="D62" t="s">
        <v>3258</v>
      </c>
      <c r="E62" t="s">
        <v>3316</v>
      </c>
      <c r="F62">
        <v>1</v>
      </c>
      <c r="I62" t="str">
        <f t="shared" si="0"/>
        <v>insert into ixf_customer(id,tenant_id,object_type,unique_key,customer_number,full_name,imp_kyc_fk,imp_income,imp_customer_salary_range_fk) values (500000025,'NA','pr','C000005025','C000005025','CUSTOMER_BR18_60',(select id from imp_customer_kyc where code = '1'),,(select id from imp_customer_salary_range where code = ''));</v>
      </c>
    </row>
    <row r="63" spans="2:9">
      <c r="B63">
        <v>500000026</v>
      </c>
      <c r="C63" t="s">
        <v>3259</v>
      </c>
      <c r="D63" t="s">
        <v>3259</v>
      </c>
      <c r="E63" t="s">
        <v>3317</v>
      </c>
      <c r="F63">
        <v>1</v>
      </c>
      <c r="I63" t="str">
        <f t="shared" si="0"/>
        <v>insert into ixf_customer(id,tenant_id,object_type,unique_key,customer_number,full_name,imp_kyc_fk,imp_income,imp_customer_salary_range_fk) values (500000026,'NA','pr','C000005026','C000005026','CUSTOMER_BR18_61',(select id from imp_customer_kyc where code = '1'),,(select id from imp_customer_salary_range where code = ''));</v>
      </c>
    </row>
    <row r="64" spans="2:9">
      <c r="B64">
        <v>500000027</v>
      </c>
      <c r="C64" t="s">
        <v>3260</v>
      </c>
      <c r="D64" t="s">
        <v>3260</v>
      </c>
      <c r="E64" t="s">
        <v>3318</v>
      </c>
      <c r="F64">
        <v>1</v>
      </c>
      <c r="I64" t="str">
        <f t="shared" si="0"/>
        <v>insert into ixf_customer(id,tenant_id,object_type,unique_key,customer_number,full_name,imp_kyc_fk,imp_income,imp_customer_salary_range_fk) values (500000027,'NA','pr','C000005027','C000005027','CUSTOMER_BR18_62',(select id from imp_customer_kyc where code = '1'),,(select id from imp_customer_salary_range where code = ''));</v>
      </c>
    </row>
    <row r="65" spans="2:9">
      <c r="B65">
        <v>500000028</v>
      </c>
      <c r="C65" t="s">
        <v>3261</v>
      </c>
      <c r="D65" t="s">
        <v>3261</v>
      </c>
      <c r="E65" t="s">
        <v>3319</v>
      </c>
      <c r="F65">
        <v>1</v>
      </c>
      <c r="I65" t="str">
        <f t="shared" si="0"/>
        <v>insert into ixf_customer(id,tenant_id,object_type,unique_key,customer_number,full_name,imp_kyc_fk,imp_income,imp_customer_salary_range_fk) values (500000028,'NA','pr','C000005028','C000005028','CUSTOMER_BR18_63',(select id from imp_customer_kyc where code = '1'),,(select id from imp_customer_salary_range where code = ''));</v>
      </c>
    </row>
    <row r="66" spans="2:9">
      <c r="B66">
        <v>500000029</v>
      </c>
      <c r="C66" t="s">
        <v>3262</v>
      </c>
      <c r="D66" t="s">
        <v>3262</v>
      </c>
      <c r="E66" t="s">
        <v>3320</v>
      </c>
      <c r="F66">
        <v>1</v>
      </c>
      <c r="I66" t="str">
        <f t="shared" si="0"/>
        <v>insert into ixf_customer(id,tenant_id,object_type,unique_key,customer_number,full_name,imp_kyc_fk,imp_income,imp_customer_salary_range_fk) values (500000029,'NA','pr','C000005029','C000005029','CUSTOMER_BR18_64',(select id from imp_customer_kyc where code = '1'),,(select id from imp_customer_salary_range where code = ''));</v>
      </c>
    </row>
    <row r="67" spans="2:9">
      <c r="B67">
        <v>500000030</v>
      </c>
      <c r="C67" t="s">
        <v>3263</v>
      </c>
      <c r="D67" t="s">
        <v>3263</v>
      </c>
      <c r="E67" t="s">
        <v>3321</v>
      </c>
      <c r="F67">
        <v>1</v>
      </c>
      <c r="I67" t="str">
        <f>CONCATENATE("insert into ixf_customer(id,tenant_id,object_type,unique_key,customer_number,full_name,imp_kyc_fk,imp_income,imp_customer_salary_range_fk) values (",B67,",'NA','pr','",C67,"','",D67,"','",E67,"',(select id from imp_customer_kyc where code = '",F67,"'),",G67,",(select id from imp_customer_salary_range where code = '",H67,"'));")</f>
        <v>insert into ixf_customer(id,tenant_id,object_type,unique_key,customer_number,full_name,imp_kyc_fk,imp_income,imp_customer_salary_range_fk) values (500000030,'NA','pr','C000005030','C000005030','CUSTOMER_BR18_65',(select id from imp_customer_kyc where code = '1'),,(select id from imp_customer_salary_range where code = ''));</v>
      </c>
    </row>
    <row r="68" spans="2:9">
      <c r="B68">
        <v>500000031</v>
      </c>
      <c r="C68" t="s">
        <v>3264</v>
      </c>
      <c r="D68" t="s">
        <v>3264</v>
      </c>
      <c r="E68" t="s">
        <v>3322</v>
      </c>
      <c r="F68">
        <v>1</v>
      </c>
      <c r="I68" t="str">
        <f t="shared" si="0"/>
        <v>insert into ixf_customer(id,tenant_id,object_type,unique_key,customer_number,full_name,imp_kyc_fk,imp_income,imp_customer_salary_range_fk) values (500000031,'NA','pr','C000005031','C000005031','CUSTOMER_BR18_66',(select id from imp_customer_kyc where code = '1'),,(select id from imp_customer_salary_range where code = ''));</v>
      </c>
    </row>
    <row r="69" spans="2:9">
      <c r="B69">
        <v>500000032</v>
      </c>
      <c r="C69" t="s">
        <v>3265</v>
      </c>
      <c r="D69" t="s">
        <v>3265</v>
      </c>
      <c r="E69" t="s">
        <v>3323</v>
      </c>
      <c r="F69">
        <v>1</v>
      </c>
      <c r="I69" t="str">
        <f t="shared" ref="I69:I78" si="1">CONCATENATE("insert into ixf_customer(id,tenant_id,object_type,unique_key,customer_number,full_name,imp_kyc_fk,imp_income,imp_customer_salary_range_fk) values (",B69,",'NA','pr','",C69,"','",D69,"','",E69,"',(select id from imp_customer_kyc where code = '",F69,"'),",G69,",(select id from imp_customer_salary_range where code = '",H69,"'));")</f>
        <v>insert into ixf_customer(id,tenant_id,object_type,unique_key,customer_number,full_name,imp_kyc_fk,imp_income,imp_customer_salary_range_fk) values (500000032,'NA','pr','C000005032','C000005032','CUSTOMER_BR18_67',(select id from imp_customer_kyc where code = '1'),,(select id from imp_customer_salary_range where code = ''));</v>
      </c>
    </row>
    <row r="70" spans="2:9">
      <c r="B70">
        <v>500000033</v>
      </c>
      <c r="C70" t="s">
        <v>3266</v>
      </c>
      <c r="D70" t="s">
        <v>3266</v>
      </c>
      <c r="E70" t="s">
        <v>3324</v>
      </c>
      <c r="F70">
        <v>1</v>
      </c>
      <c r="I70" t="str">
        <f t="shared" si="1"/>
        <v>insert into ixf_customer(id,tenant_id,object_type,unique_key,customer_number,full_name,imp_kyc_fk,imp_income,imp_customer_salary_range_fk) values (500000033,'NA','pr','C000005033','C000005033','CUSTOMER_BR18_68',(select id from imp_customer_kyc where code = '1'),,(select id from imp_customer_salary_range where code = ''));</v>
      </c>
    </row>
    <row r="71" spans="2:9">
      <c r="B71">
        <v>500000034</v>
      </c>
      <c r="C71" t="s">
        <v>3267</v>
      </c>
      <c r="D71" t="s">
        <v>3267</v>
      </c>
      <c r="E71" t="s">
        <v>3325</v>
      </c>
      <c r="F71">
        <v>1</v>
      </c>
      <c r="I71" t="str">
        <f t="shared" si="1"/>
        <v>insert into ixf_customer(id,tenant_id,object_type,unique_key,customer_number,full_name,imp_kyc_fk,imp_income,imp_customer_salary_range_fk) values (500000034,'NA','pr','C000005034','C000005034','CUSTOMER_BR18_69',(select id from imp_customer_kyc where code = '1'),,(select id from imp_customer_salary_range where code = ''));</v>
      </c>
    </row>
    <row r="72" spans="2:9">
      <c r="B72">
        <v>500000035</v>
      </c>
      <c r="C72" t="s">
        <v>3268</v>
      </c>
      <c r="D72" t="s">
        <v>3268</v>
      </c>
      <c r="E72" t="s">
        <v>3326</v>
      </c>
      <c r="F72">
        <v>1</v>
      </c>
      <c r="I72" t="str">
        <f t="shared" si="1"/>
        <v>insert into ixf_customer(id,tenant_id,object_type,unique_key,customer_number,full_name,imp_kyc_fk,imp_income,imp_customer_salary_range_fk) values (500000035,'NA','pr','C000005035','C000005035','CUSTOMER_BR18_70',(select id from imp_customer_kyc where code = '1'),,(select id from imp_customer_salary_range where code = ''));</v>
      </c>
    </row>
    <row r="73" spans="2:9">
      <c r="B73">
        <v>500000036</v>
      </c>
      <c r="C73" t="s">
        <v>3269</v>
      </c>
      <c r="D73" t="s">
        <v>3269</v>
      </c>
      <c r="E73" t="s">
        <v>3327</v>
      </c>
      <c r="F73">
        <v>1</v>
      </c>
      <c r="I73" t="str">
        <f t="shared" si="1"/>
        <v>insert into ixf_customer(id,tenant_id,object_type,unique_key,customer_number,full_name,imp_kyc_fk,imp_income,imp_customer_salary_range_fk) values (500000036,'NA','pr','C000005036','C000005036','CUSTOMER_BR18_71',(select id from imp_customer_kyc where code = '1'),,(select id from imp_customer_salary_range where code = ''));</v>
      </c>
    </row>
    <row r="74" spans="2:9">
      <c r="B74">
        <v>500000037</v>
      </c>
      <c r="C74" t="s">
        <v>3270</v>
      </c>
      <c r="D74" t="s">
        <v>3270</v>
      </c>
      <c r="E74" t="s">
        <v>3328</v>
      </c>
      <c r="F74">
        <v>1</v>
      </c>
      <c r="I74" t="str">
        <f t="shared" si="1"/>
        <v>insert into ixf_customer(id,tenant_id,object_type,unique_key,customer_number,full_name,imp_kyc_fk,imp_income,imp_customer_salary_range_fk) values (500000037,'NA','pr','C000005037','C000005037','CUSTOMER_BR18_72',(select id from imp_customer_kyc where code = '1'),,(select id from imp_customer_salary_range where code = ''));</v>
      </c>
    </row>
    <row r="75" spans="2:9">
      <c r="B75">
        <v>500000131</v>
      </c>
      <c r="C75" t="s">
        <v>3271</v>
      </c>
      <c r="D75" t="s">
        <v>3271</v>
      </c>
      <c r="E75" t="s">
        <v>3329</v>
      </c>
      <c r="F75">
        <v>1</v>
      </c>
      <c r="I75" t="str">
        <f t="shared" si="1"/>
        <v>insert into ixf_customer(id,tenant_id,object_type,unique_key,customer_number,full_name,imp_kyc_fk,imp_income,imp_customer_salary_range_fk) values (500000131,'NA','pr','C000005131','C000005131','CUSTOMER_BR18_73',(select id from imp_customer_kyc where code = '1'),,(select id from imp_customer_salary_range where code = ''));</v>
      </c>
    </row>
    <row r="76" spans="2:9">
      <c r="B76">
        <v>500000132</v>
      </c>
      <c r="C76" t="s">
        <v>3272</v>
      </c>
      <c r="D76" t="s">
        <v>3272</v>
      </c>
      <c r="E76" t="s">
        <v>3330</v>
      </c>
      <c r="F76">
        <v>1</v>
      </c>
      <c r="I76" t="str">
        <f t="shared" si="1"/>
        <v>insert into ixf_customer(id,tenant_id,object_type,unique_key,customer_number,full_name,imp_kyc_fk,imp_income,imp_customer_salary_range_fk) values (500000132,'NA','pr','C000005132','C000005132','CUSTOMER_BR18_74',(select id from imp_customer_kyc where code = '1'),,(select id from imp_customer_salary_range where code = ''));</v>
      </c>
    </row>
    <row r="77" spans="2:9">
      <c r="B77">
        <v>101600888</v>
      </c>
      <c r="C77" t="s">
        <v>3180</v>
      </c>
      <c r="D77" t="s">
        <v>3180</v>
      </c>
      <c r="E77" t="s">
        <v>3331</v>
      </c>
      <c r="F77">
        <v>1</v>
      </c>
      <c r="I77" t="str">
        <f t="shared" si="1"/>
        <v>insert into ixf_customer(id,tenant_id,object_type,unique_key,customer_number,full_name,imp_kyc_fk,imp_income,imp_customer_salary_range_fk) values (101600888,'NA','pr','C018000888','C018000888','CUSTOMER_BR18_75',(select id from imp_customer_kyc where code = '1'),,(select id from imp_customer_salary_range where code = ''));</v>
      </c>
    </row>
    <row r="78" spans="2:9">
      <c r="B78">
        <v>101600999</v>
      </c>
      <c r="C78" t="s">
        <v>3181</v>
      </c>
      <c r="D78" t="s">
        <v>3181</v>
      </c>
      <c r="E78" t="s">
        <v>3332</v>
      </c>
      <c r="F78">
        <v>1</v>
      </c>
      <c r="I78" t="str">
        <f t="shared" si="1"/>
        <v>insert into ixf_customer(id,tenant_id,object_type,unique_key,customer_number,full_name,imp_kyc_fk,imp_income,imp_customer_salary_range_fk) values (101600999,'NA','pr','C018000999','C018000999','CUSTOMER_BR18_76',(select id from imp_customer_kyc where code = '1'),,(select id from imp_customer_salary_range where code = ''));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64"/>
  <sheetViews>
    <sheetView topLeftCell="E37" zoomScaleNormal="100" workbookViewId="0">
      <selection activeCell="I6" sqref="I6"/>
    </sheetView>
  </sheetViews>
  <sheetFormatPr defaultRowHeight="15"/>
  <cols>
    <col min="1" max="1" width="45.42578125" customWidth="1"/>
    <col min="2" max="2" width="21.42578125" customWidth="1"/>
    <col min="3" max="3" width="17.28515625" customWidth="1"/>
    <col min="4" max="4" width="24.140625" style="8" bestFit="1" customWidth="1"/>
    <col min="5" max="5" width="21.7109375" style="19" bestFit="1" customWidth="1"/>
    <col min="6" max="7" width="19.28515625" customWidth="1"/>
    <col min="8" max="8" width="19.28515625" style="9" customWidth="1"/>
    <col min="9" max="9" width="25.7109375" style="15" customWidth="1"/>
    <col min="10" max="10" width="44.7109375" style="8" bestFit="1" customWidth="1"/>
    <col min="11" max="11" width="27" style="15" customWidth="1"/>
    <col min="12" max="12" width="21.42578125" style="17" customWidth="1"/>
    <col min="13" max="13" width="26.7109375" style="18" customWidth="1"/>
  </cols>
  <sheetData>
    <row r="4" spans="1:13">
      <c r="A4" s="10" t="s">
        <v>93</v>
      </c>
      <c r="B4" s="10" t="s">
        <v>59</v>
      </c>
      <c r="C4" t="s">
        <v>2953</v>
      </c>
      <c r="D4" s="17" t="s">
        <v>65</v>
      </c>
      <c r="E4" s="18" t="s">
        <v>60</v>
      </c>
      <c r="F4" s="10" t="s">
        <v>61</v>
      </c>
      <c r="H4" s="16" t="s">
        <v>1260</v>
      </c>
      <c r="I4" s="14" t="s">
        <v>1259</v>
      </c>
      <c r="J4" s="17" t="s">
        <v>1198</v>
      </c>
      <c r="K4" s="14" t="s">
        <v>62</v>
      </c>
      <c r="L4" s="17" t="s">
        <v>1190</v>
      </c>
      <c r="M4" s="18" t="s">
        <v>63</v>
      </c>
    </row>
    <row r="5" spans="1:13">
      <c r="A5" t="str">
        <f>CONCATENATE(D5,":",C5,":",G5,":",F5)</f>
        <v>TSCO:T0001:กรุงเทพมหานคร:เกตเวย์เอกมัย</v>
      </c>
      <c r="B5" t="str">
        <f>CONCATENATE(C5,"B",E5,"B",K5,"P",I5)</f>
        <v>T0001B067B059P010</v>
      </c>
      <c r="C5" t="s">
        <v>94</v>
      </c>
      <c r="D5" s="8" t="s">
        <v>37</v>
      </c>
      <c r="E5" s="19" t="str">
        <f>LOOKUP(D5,[3]BankCode!B:B,[3]BankCode!A:A)</f>
        <v>067</v>
      </c>
      <c r="F5" s="20" t="s">
        <v>66</v>
      </c>
      <c r="G5" s="21" t="s">
        <v>67</v>
      </c>
      <c r="H5" s="26" t="s">
        <v>1191</v>
      </c>
      <c r="I5" s="15" t="str">
        <f>LOOKUP(H5,[3]Region!A:A,[3]Region!D:D)</f>
        <v>010</v>
      </c>
      <c r="J5" s="8" t="s">
        <v>1200</v>
      </c>
      <c r="K5" s="15" t="str">
        <f>LOOKUP(J5,[3]Branch!A:A,[3]Branch!B:B)</f>
        <v>059</v>
      </c>
      <c r="L5" s="17" t="s">
        <v>862</v>
      </c>
      <c r="M5" s="18">
        <f>LOOKUP(L5,[3]Country!A:A,[3]Country!D:D)</f>
        <v>764</v>
      </c>
    </row>
    <row r="6" spans="1:13">
      <c r="A6" t="str">
        <f t="shared" ref="A6:A63" si="0">CONCATENATE(D6,":",C6,":",G6,":",F6)</f>
        <v>TSCO:T0002:กรุงเทพมหานคร:ซีคอน บางแค</v>
      </c>
      <c r="B6" t="str">
        <f t="shared" ref="B6:B64" si="1">CONCATENATE(C6,"B",E6,"B",K6,"P",I6)</f>
        <v>T0002B067B059P010</v>
      </c>
      <c r="C6" t="s">
        <v>95</v>
      </c>
      <c r="D6" s="8" t="s">
        <v>37</v>
      </c>
      <c r="E6" s="19" t="str">
        <f>LOOKUP(D6,[3]BankCode!B:B,[3]BankCode!A:A)</f>
        <v>067</v>
      </c>
      <c r="F6" s="23" t="s">
        <v>69</v>
      </c>
      <c r="G6" s="24" t="s">
        <v>67</v>
      </c>
      <c r="H6" s="26" t="s">
        <v>1191</v>
      </c>
      <c r="I6" s="15" t="str">
        <f>LOOKUP(H6,[3]Region!A:A,[3]Region!D:D)</f>
        <v>010</v>
      </c>
      <c r="J6" s="8" t="s">
        <v>1201</v>
      </c>
      <c r="K6" s="15" t="str">
        <f>LOOKUP(J6,[3]Branch!A:A,[3]Branch!B:B)</f>
        <v>059</v>
      </c>
      <c r="L6" s="17" t="s">
        <v>862</v>
      </c>
      <c r="M6" s="18">
        <f>LOOKUP(L6,[3]Country!A:A,[3]Country!D:D)</f>
        <v>764</v>
      </c>
    </row>
    <row r="7" spans="1:13">
      <c r="A7" t="str">
        <f t="shared" si="0"/>
        <v>TSCO:T0003:กรุงเทพมหานคร:ซีคอนสแควร์</v>
      </c>
      <c r="B7" t="str">
        <f t="shared" si="1"/>
        <v>T0003B067B059P010</v>
      </c>
      <c r="C7" t="s">
        <v>96</v>
      </c>
      <c r="D7" s="8" t="s">
        <v>37</v>
      </c>
      <c r="E7" s="19" t="str">
        <f>LOOKUP(D7,[3]BankCode!B:B,[3]BankCode!A:A)</f>
        <v>067</v>
      </c>
      <c r="F7" s="20" t="s">
        <v>71</v>
      </c>
      <c r="G7" s="21" t="s">
        <v>67</v>
      </c>
      <c r="H7" s="26" t="s">
        <v>1191</v>
      </c>
      <c r="I7" s="15" t="str">
        <f>LOOKUP(H7,[3]Region!A:A,[3]Region!D:D)</f>
        <v>010</v>
      </c>
      <c r="J7" s="8" t="s">
        <v>1202</v>
      </c>
      <c r="K7" s="15" t="str">
        <f>LOOKUP(J7,[3]Branch!A:A,[3]Branch!B:B)</f>
        <v>059</v>
      </c>
      <c r="L7" s="17" t="s">
        <v>862</v>
      </c>
      <c r="M7" s="18">
        <f>LOOKUP(L7,[3]Country!A:A,[3]Country!D:D)</f>
        <v>764</v>
      </c>
    </row>
    <row r="8" spans="1:13">
      <c r="A8" t="str">
        <f t="shared" si="0"/>
        <v>TSCO:T0004:กรุงเทพมหานคร:เซ็นทรัลบางนา</v>
      </c>
      <c r="B8" t="str">
        <f t="shared" si="1"/>
        <v>T0004B067B059P010</v>
      </c>
      <c r="C8" t="s">
        <v>97</v>
      </c>
      <c r="D8" s="8" t="s">
        <v>37</v>
      </c>
      <c r="E8" s="19" t="str">
        <f>LOOKUP(D8,[3]BankCode!B:B,[3]BankCode!A:A)</f>
        <v>067</v>
      </c>
      <c r="F8" s="23" t="s">
        <v>72</v>
      </c>
      <c r="G8" s="24" t="s">
        <v>67</v>
      </c>
      <c r="H8" s="26" t="s">
        <v>1191</v>
      </c>
      <c r="I8" s="15" t="str">
        <f>LOOKUP(H8,[3]Region!A:A,[3]Region!D:D)</f>
        <v>010</v>
      </c>
      <c r="J8" s="8" t="s">
        <v>1203</v>
      </c>
      <c r="K8" s="15" t="str">
        <f>LOOKUP(J8,[3]Branch!A:A,[3]Branch!B:B)</f>
        <v>059</v>
      </c>
      <c r="L8" s="17" t="s">
        <v>862</v>
      </c>
      <c r="M8" s="18">
        <f>LOOKUP(L8,[3]Country!A:A,[3]Country!D:D)</f>
        <v>764</v>
      </c>
    </row>
    <row r="9" spans="1:13">
      <c r="A9" t="str">
        <f t="shared" si="0"/>
        <v>TSCO:T0005:กรุงเทพมหานคร:เซ็นทรัลปิ่นเกล้า</v>
      </c>
      <c r="B9" t="str">
        <f t="shared" si="1"/>
        <v>T0005B067B059P010</v>
      </c>
      <c r="C9" t="s">
        <v>98</v>
      </c>
      <c r="D9" s="8" t="s">
        <v>37</v>
      </c>
      <c r="E9" s="19" t="str">
        <f>LOOKUP(D9,[3]BankCode!B:B,[3]BankCode!A:A)</f>
        <v>067</v>
      </c>
      <c r="F9" s="20" t="s">
        <v>73</v>
      </c>
      <c r="G9" s="21" t="s">
        <v>67</v>
      </c>
      <c r="H9" s="26" t="s">
        <v>1191</v>
      </c>
      <c r="I9" s="15" t="str">
        <f>LOOKUP(H9,[3]Region!A:A,[3]Region!D:D)</f>
        <v>010</v>
      </c>
      <c r="J9" s="8" t="s">
        <v>1204</v>
      </c>
      <c r="K9" s="15" t="str">
        <f>LOOKUP(J9,[3]Branch!A:A,[3]Branch!B:B)</f>
        <v>059</v>
      </c>
      <c r="L9" s="17" t="s">
        <v>862</v>
      </c>
      <c r="M9" s="18">
        <f>LOOKUP(L9,[3]Country!A:A,[3]Country!D:D)</f>
        <v>764</v>
      </c>
    </row>
    <row r="10" spans="1:13">
      <c r="A10" t="str">
        <f t="shared" si="0"/>
        <v>TSCO:T0006:กรุงเทพมหานคร:เซ็นทรัลพระราม 2</v>
      </c>
      <c r="B10" t="str">
        <f t="shared" si="1"/>
        <v>T0006B067B059P010</v>
      </c>
      <c r="C10" t="s">
        <v>99</v>
      </c>
      <c r="D10" s="8" t="s">
        <v>37</v>
      </c>
      <c r="E10" s="19" t="str">
        <f>LOOKUP(D10,[3]BankCode!B:B,[3]BankCode!A:A)</f>
        <v>067</v>
      </c>
      <c r="F10" s="23" t="s">
        <v>74</v>
      </c>
      <c r="G10" s="24" t="s">
        <v>67</v>
      </c>
      <c r="H10" s="26" t="s">
        <v>1191</v>
      </c>
      <c r="I10" s="15" t="str">
        <f>LOOKUP(H10,[3]Region!A:A,[3]Region!D:D)</f>
        <v>010</v>
      </c>
      <c r="J10" s="8" t="s">
        <v>1205</v>
      </c>
      <c r="K10" s="15" t="str">
        <f>LOOKUP(J10,[3]Branch!A:A,[3]Branch!B:B)</f>
        <v>059</v>
      </c>
      <c r="L10" s="17" t="s">
        <v>862</v>
      </c>
      <c r="M10" s="18">
        <f>LOOKUP(L10,[3]Country!A:A,[3]Country!D:D)</f>
        <v>764</v>
      </c>
    </row>
    <row r="11" spans="1:13">
      <c r="A11" t="str">
        <f t="shared" si="0"/>
        <v>TSCO:T0007:กรุงเทพมหานคร:เซ็นทรัลพระราม 3</v>
      </c>
      <c r="B11" t="str">
        <f t="shared" si="1"/>
        <v>T0007B067B059P010</v>
      </c>
      <c r="C11" t="s">
        <v>100</v>
      </c>
      <c r="D11" s="8" t="s">
        <v>37</v>
      </c>
      <c r="E11" s="19" t="str">
        <f>LOOKUP(D11,[3]BankCode!B:B,[3]BankCode!A:A)</f>
        <v>067</v>
      </c>
      <c r="F11" s="20" t="s">
        <v>76</v>
      </c>
      <c r="G11" s="21" t="s">
        <v>67</v>
      </c>
      <c r="H11" s="26" t="s">
        <v>1191</v>
      </c>
      <c r="I11" s="15" t="str">
        <f>LOOKUP(H11,[3]Region!A:A,[3]Region!D:D)</f>
        <v>010</v>
      </c>
      <c r="J11" s="8" t="s">
        <v>1206</v>
      </c>
      <c r="K11" s="15" t="str">
        <f>LOOKUP(J11,[3]Branch!A:A,[3]Branch!B:B)</f>
        <v>059</v>
      </c>
      <c r="L11" s="17" t="s">
        <v>862</v>
      </c>
      <c r="M11" s="18">
        <f>LOOKUP(L11,[3]Country!A:A,[3]Country!D:D)</f>
        <v>764</v>
      </c>
    </row>
    <row r="12" spans="1:13">
      <c r="A12" t="str">
        <f t="shared" si="0"/>
        <v>TSCO:T0008:กรุงเทพมหานคร:เซ็นทรัลลาดพร้าว</v>
      </c>
      <c r="B12" t="str">
        <f t="shared" si="1"/>
        <v>T0008B067B059P010</v>
      </c>
      <c r="C12" t="s">
        <v>101</v>
      </c>
      <c r="D12" s="8" t="s">
        <v>37</v>
      </c>
      <c r="E12" s="19" t="str">
        <f>LOOKUP(D12,[3]BankCode!B:B,[3]BankCode!A:A)</f>
        <v>067</v>
      </c>
      <c r="F12" s="23" t="s">
        <v>78</v>
      </c>
      <c r="G12" s="24" t="s">
        <v>67</v>
      </c>
      <c r="H12" s="26" t="s">
        <v>1191</v>
      </c>
      <c r="I12" s="15" t="str">
        <f>LOOKUP(H12,[3]Region!A:A,[3]Region!D:D)</f>
        <v>010</v>
      </c>
      <c r="J12" s="8" t="s">
        <v>1207</v>
      </c>
      <c r="K12" s="15" t="str">
        <f>LOOKUP(J12,[3]Branch!A:A,[3]Branch!B:B)</f>
        <v>059</v>
      </c>
      <c r="L12" s="17" t="s">
        <v>862</v>
      </c>
      <c r="M12" s="18">
        <f>LOOKUP(L12,[3]Country!A:A,[3]Country!D:D)</f>
        <v>764</v>
      </c>
    </row>
    <row r="13" spans="1:13">
      <c r="A13" t="str">
        <f t="shared" si="0"/>
        <v>TSCO:T0009:กรุงเทพมหานคร:เซ็นทรัลเวิลด์</v>
      </c>
      <c r="B13" t="str">
        <f t="shared" si="1"/>
        <v>T0009B067B059P010</v>
      </c>
      <c r="C13" t="s">
        <v>102</v>
      </c>
      <c r="D13" s="8" t="s">
        <v>37</v>
      </c>
      <c r="E13" s="19" t="str">
        <f>LOOKUP(D13,[3]BankCode!B:B,[3]BankCode!A:A)</f>
        <v>067</v>
      </c>
      <c r="F13" s="20" t="s">
        <v>79</v>
      </c>
      <c r="G13" s="21" t="s">
        <v>67</v>
      </c>
      <c r="H13" s="26" t="s">
        <v>1191</v>
      </c>
      <c r="I13" s="15" t="str">
        <f>LOOKUP(H13,[3]Region!A:A,[3]Region!D:D)</f>
        <v>010</v>
      </c>
      <c r="J13" s="8" t="s">
        <v>1208</v>
      </c>
      <c r="K13" s="15" t="str">
        <f>LOOKUP(J13,[3]Branch!A:A,[3]Branch!B:B)</f>
        <v>059</v>
      </c>
      <c r="L13" s="17" t="s">
        <v>862</v>
      </c>
      <c r="M13" s="18">
        <f>LOOKUP(L13,[3]Country!A:A,[3]Country!D:D)</f>
        <v>764</v>
      </c>
    </row>
    <row r="14" spans="1:13">
      <c r="A14" t="str">
        <f t="shared" si="0"/>
        <v>TSCO:T0010:กรุงเทพมหานคร:เซ็นทรัลอีสต์วิลล์</v>
      </c>
      <c r="B14" t="str">
        <f t="shared" si="1"/>
        <v>T0010B067B059P010</v>
      </c>
      <c r="C14" t="s">
        <v>103</v>
      </c>
      <c r="D14" s="8" t="s">
        <v>37</v>
      </c>
      <c r="E14" s="19" t="str">
        <f>LOOKUP(D14,[3]BankCode!B:B,[3]BankCode!A:A)</f>
        <v>067</v>
      </c>
      <c r="F14" s="23" t="s">
        <v>80</v>
      </c>
      <c r="G14" s="24" t="s">
        <v>67</v>
      </c>
      <c r="H14" s="26" t="s">
        <v>1191</v>
      </c>
      <c r="I14" s="15" t="str">
        <f>LOOKUP(H14,[3]Region!A:A,[3]Region!D:D)</f>
        <v>010</v>
      </c>
      <c r="J14" s="8" t="s">
        <v>1209</v>
      </c>
      <c r="K14" s="15" t="str">
        <f>LOOKUP(J14,[3]Branch!A:A,[3]Branch!B:B)</f>
        <v>059</v>
      </c>
      <c r="L14" s="17" t="s">
        <v>862</v>
      </c>
      <c r="M14" s="18">
        <f>LOOKUP(L14,[3]Country!A:A,[3]Country!D:D)</f>
        <v>764</v>
      </c>
    </row>
    <row r="15" spans="1:13">
      <c r="A15" t="str">
        <f t="shared" si="0"/>
        <v>TSCO:T0011:กรุงเทพมหานคร:ดิโอลด์สยาม</v>
      </c>
      <c r="B15" t="str">
        <f t="shared" si="1"/>
        <v>T0011B067B059P010</v>
      </c>
      <c r="C15" t="s">
        <v>104</v>
      </c>
      <c r="D15" s="8" t="s">
        <v>37</v>
      </c>
      <c r="E15" s="19" t="str">
        <f>LOOKUP(D15,[3]BankCode!B:B,[3]BankCode!A:A)</f>
        <v>067</v>
      </c>
      <c r="F15" s="20" t="s">
        <v>82</v>
      </c>
      <c r="G15" s="21" t="s">
        <v>67</v>
      </c>
      <c r="H15" s="26" t="s">
        <v>1191</v>
      </c>
      <c r="I15" s="15" t="str">
        <f>LOOKUP(H15,[3]Region!A:A,[3]Region!D:D)</f>
        <v>010</v>
      </c>
      <c r="J15" s="8" t="s">
        <v>1210</v>
      </c>
      <c r="K15" s="15" t="str">
        <f>LOOKUP(J15,[3]Branch!A:A,[3]Branch!B:B)</f>
        <v>059</v>
      </c>
      <c r="L15" s="17" t="s">
        <v>862</v>
      </c>
      <c r="M15" s="18">
        <f>LOOKUP(L15,[3]Country!A:A,[3]Country!D:D)</f>
        <v>764</v>
      </c>
    </row>
    <row r="16" spans="1:13">
      <c r="A16" t="str">
        <f t="shared" si="0"/>
        <v>TSCO:T0012:กรุงเทพมหานคร:เดอะมอลล์ ท่าพระ</v>
      </c>
      <c r="B16" t="str">
        <f t="shared" si="1"/>
        <v>T0012B067B059P010</v>
      </c>
      <c r="C16" t="s">
        <v>105</v>
      </c>
      <c r="D16" s="8" t="s">
        <v>37</v>
      </c>
      <c r="E16" s="19" t="str">
        <f>LOOKUP(D16,[3]BankCode!B:B,[3]BankCode!A:A)</f>
        <v>067</v>
      </c>
      <c r="F16" s="23" t="s">
        <v>84</v>
      </c>
      <c r="G16" s="24" t="s">
        <v>67</v>
      </c>
      <c r="H16" s="26" t="s">
        <v>1191</v>
      </c>
      <c r="I16" s="15" t="str">
        <f>LOOKUP(H16,[3]Region!A:A,[3]Region!D:D)</f>
        <v>010</v>
      </c>
      <c r="J16" s="8" t="s">
        <v>1211</v>
      </c>
      <c r="K16" s="15" t="str">
        <f>LOOKUP(J16,[3]Branch!A:A,[3]Branch!B:B)</f>
        <v>059</v>
      </c>
      <c r="L16" s="17" t="s">
        <v>862</v>
      </c>
      <c r="M16" s="18">
        <f>LOOKUP(L16,[3]Country!A:A,[3]Country!D:D)</f>
        <v>764</v>
      </c>
    </row>
    <row r="17" spans="1:13">
      <c r="A17" t="str">
        <f t="shared" si="0"/>
        <v>TSCO:T0013:กรุงเทพมหานคร:เดอะมอลล์ บางกะปิ</v>
      </c>
      <c r="B17" t="str">
        <f t="shared" si="1"/>
        <v>T0013B067B059P010</v>
      </c>
      <c r="C17" t="s">
        <v>106</v>
      </c>
      <c r="D17" s="8" t="s">
        <v>37</v>
      </c>
      <c r="E17" s="19" t="str">
        <f>LOOKUP(D17,[3]BankCode!B:B,[3]BankCode!A:A)</f>
        <v>067</v>
      </c>
      <c r="F17" s="20" t="s">
        <v>85</v>
      </c>
      <c r="G17" s="21" t="s">
        <v>67</v>
      </c>
      <c r="H17" s="26" t="s">
        <v>1191</v>
      </c>
      <c r="I17" s="15" t="str">
        <f>LOOKUP(H17,[3]Region!A:A,[3]Region!D:D)</f>
        <v>010</v>
      </c>
      <c r="J17" s="8" t="s">
        <v>1212</v>
      </c>
      <c r="K17" s="15" t="str">
        <f>LOOKUP(J17,[3]Branch!A:A,[3]Branch!B:B)</f>
        <v>059</v>
      </c>
      <c r="L17" s="17" t="s">
        <v>862</v>
      </c>
      <c r="M17" s="18">
        <f>LOOKUP(L17,[3]Country!A:A,[3]Country!D:D)</f>
        <v>764</v>
      </c>
    </row>
    <row r="18" spans="1:13">
      <c r="A18" t="str">
        <f t="shared" si="0"/>
        <v>TSCO:T0014:กรุงเทพมหานคร:เดอะมอลล์ บางแค</v>
      </c>
      <c r="B18" t="str">
        <f t="shared" si="1"/>
        <v>T0014B067B059P010</v>
      </c>
      <c r="C18" t="s">
        <v>107</v>
      </c>
      <c r="D18" s="8" t="s">
        <v>37</v>
      </c>
      <c r="E18" s="19" t="str">
        <f>LOOKUP(D18,[3]BankCode!B:B,[3]BankCode!A:A)</f>
        <v>067</v>
      </c>
      <c r="F18" s="23" t="s">
        <v>86</v>
      </c>
      <c r="G18" s="24" t="s">
        <v>67</v>
      </c>
      <c r="H18" s="26" t="s">
        <v>1191</v>
      </c>
      <c r="I18" s="15" t="str">
        <f>LOOKUP(H18,[3]Region!A:A,[3]Region!D:D)</f>
        <v>010</v>
      </c>
      <c r="J18" s="8" t="s">
        <v>1213</v>
      </c>
      <c r="K18" s="15" t="str">
        <f>LOOKUP(J18,[3]Branch!A:A,[3]Branch!B:B)</f>
        <v>059</v>
      </c>
      <c r="L18" s="17" t="s">
        <v>862</v>
      </c>
      <c r="M18" s="18">
        <f>LOOKUP(L18,[3]Country!A:A,[3]Country!D:D)</f>
        <v>764</v>
      </c>
    </row>
    <row r="19" spans="1:13">
      <c r="A19" t="str">
        <f t="shared" si="0"/>
        <v>TSCO:T0015:กรุงเทพมหานคร:ทองหล่อ</v>
      </c>
      <c r="B19" t="str">
        <f t="shared" si="1"/>
        <v>T0015B067B059P010</v>
      </c>
      <c r="C19" t="s">
        <v>108</v>
      </c>
      <c r="D19" s="8" t="s">
        <v>37</v>
      </c>
      <c r="E19" s="19" t="str">
        <f>LOOKUP(D19,[3]BankCode!B:B,[3]BankCode!A:A)</f>
        <v>067</v>
      </c>
      <c r="F19" s="20" t="s">
        <v>87</v>
      </c>
      <c r="G19" s="21" t="s">
        <v>67</v>
      </c>
      <c r="H19" s="26" t="s">
        <v>1191</v>
      </c>
      <c r="I19" s="15" t="str">
        <f>LOOKUP(H19,[3]Region!A:A,[3]Region!D:D)</f>
        <v>010</v>
      </c>
      <c r="J19" s="8" t="s">
        <v>1214</v>
      </c>
      <c r="K19" s="15" t="str">
        <f>LOOKUP(J19,[3]Branch!A:A,[3]Branch!B:B)</f>
        <v>059</v>
      </c>
      <c r="L19" s="17" t="s">
        <v>862</v>
      </c>
      <c r="M19" s="18">
        <f>LOOKUP(L19,[3]Country!A:A,[3]Country!D:D)</f>
        <v>764</v>
      </c>
    </row>
    <row r="20" spans="1:13">
      <c r="A20" t="str">
        <f t="shared" si="0"/>
        <v>TSCO:T0016:กรุงเทพมหานคร:เทสโก้โลตัส พระราม 3</v>
      </c>
      <c r="B20" t="str">
        <f t="shared" si="1"/>
        <v>T0016B067B059P010</v>
      </c>
      <c r="C20" t="s">
        <v>166</v>
      </c>
      <c r="D20" s="8" t="s">
        <v>37</v>
      </c>
      <c r="E20" s="19" t="str">
        <f>LOOKUP(D20,[3]BankCode!B:B,[3]BankCode!A:A)</f>
        <v>067</v>
      </c>
      <c r="F20" s="20" t="s">
        <v>109</v>
      </c>
      <c r="G20" s="21" t="s">
        <v>67</v>
      </c>
      <c r="H20" s="26" t="s">
        <v>1191</v>
      </c>
      <c r="I20" s="15" t="str">
        <f>LOOKUP(H20,[3]Region!A:A,[3]Region!D:D)</f>
        <v>010</v>
      </c>
      <c r="J20" s="8" t="s">
        <v>1215</v>
      </c>
      <c r="K20" s="15" t="str">
        <f>LOOKUP(J20,[3]Branch!A:A,[3]Branch!B:B)</f>
        <v>059</v>
      </c>
      <c r="L20" s="17" t="s">
        <v>862</v>
      </c>
      <c r="M20" s="18">
        <f>LOOKUP(L20,[3]Country!A:A,[3]Country!D:D)</f>
        <v>764</v>
      </c>
    </row>
    <row r="21" spans="1:13">
      <c r="A21" t="str">
        <f t="shared" si="0"/>
        <v>TSCO:T0017:กรุงเทพมหานคร:บางลำพู</v>
      </c>
      <c r="B21" t="str">
        <f t="shared" si="1"/>
        <v>T0017B067B059P010</v>
      </c>
      <c r="C21" t="s">
        <v>167</v>
      </c>
      <c r="D21" s="8" t="s">
        <v>37</v>
      </c>
      <c r="E21" s="19" t="str">
        <f>LOOKUP(D21,[3]BankCode!B:B,[3]BankCode!A:A)</f>
        <v>067</v>
      </c>
      <c r="F21" s="23" t="s">
        <v>111</v>
      </c>
      <c r="G21" s="24" t="s">
        <v>67</v>
      </c>
      <c r="H21" s="26" t="s">
        <v>1191</v>
      </c>
      <c r="I21" s="15" t="str">
        <f>LOOKUP(H21,[3]Region!A:A,[3]Region!D:D)</f>
        <v>010</v>
      </c>
      <c r="J21" s="8" t="s">
        <v>1216</v>
      </c>
      <c r="K21" s="15" t="str">
        <f>LOOKUP(J21,[3]Branch!A:A,[3]Branch!B:B)</f>
        <v>059</v>
      </c>
      <c r="L21" s="17" t="s">
        <v>862</v>
      </c>
      <c r="M21" s="18">
        <f>LOOKUP(L21,[3]Country!A:A,[3]Country!D:D)</f>
        <v>764</v>
      </c>
    </row>
    <row r="22" spans="1:13">
      <c r="A22" t="str">
        <f t="shared" si="0"/>
        <v>TSCO:T0018:กรุงเทพมหานคร:พรอมานาด</v>
      </c>
      <c r="B22" t="str">
        <f t="shared" si="1"/>
        <v>T0018B067B059P010</v>
      </c>
      <c r="C22" t="s">
        <v>168</v>
      </c>
      <c r="D22" s="8" t="s">
        <v>37</v>
      </c>
      <c r="E22" s="19" t="str">
        <f>LOOKUP(D22,[3]BankCode!B:B,[3]BankCode!A:A)</f>
        <v>067</v>
      </c>
      <c r="F22" s="20" t="s">
        <v>114</v>
      </c>
      <c r="G22" s="21" t="s">
        <v>67</v>
      </c>
      <c r="H22" s="26" t="s">
        <v>1191</v>
      </c>
      <c r="I22" s="15" t="str">
        <f>LOOKUP(H22,[3]Region!A:A,[3]Region!D:D)</f>
        <v>010</v>
      </c>
      <c r="J22" s="8" t="s">
        <v>1217</v>
      </c>
      <c r="K22" s="15" t="str">
        <f>LOOKUP(J22,[3]Branch!A:A,[3]Branch!B:B)</f>
        <v>059</v>
      </c>
      <c r="L22" s="17" t="s">
        <v>862</v>
      </c>
      <c r="M22" s="18">
        <f>LOOKUP(L22,[3]Country!A:A,[3]Country!D:D)</f>
        <v>764</v>
      </c>
    </row>
    <row r="23" spans="1:13">
      <c r="A23" t="str">
        <f t="shared" si="0"/>
        <v>TSCO:T0019:กรุงเทพมหานคร:เพชรบุรีตัดใหม่</v>
      </c>
      <c r="B23" t="str">
        <f t="shared" si="1"/>
        <v>T0019B067B059P010</v>
      </c>
      <c r="C23" t="s">
        <v>169</v>
      </c>
      <c r="D23" s="8" t="s">
        <v>37</v>
      </c>
      <c r="E23" s="19" t="str">
        <f>LOOKUP(D23,[3]BankCode!B:B,[3]BankCode!A:A)</f>
        <v>067</v>
      </c>
      <c r="F23" s="23" t="s">
        <v>115</v>
      </c>
      <c r="G23" s="24" t="s">
        <v>67</v>
      </c>
      <c r="H23" s="26" t="s">
        <v>1191</v>
      </c>
      <c r="I23" s="15" t="str">
        <f>LOOKUP(H23,[3]Region!A:A,[3]Region!D:D)</f>
        <v>010</v>
      </c>
      <c r="J23" s="8" t="s">
        <v>1218</v>
      </c>
      <c r="K23" s="15" t="str">
        <f>LOOKUP(J23,[3]Branch!A:A,[3]Branch!B:B)</f>
        <v>059</v>
      </c>
      <c r="L23" s="17" t="s">
        <v>862</v>
      </c>
      <c r="M23" s="18">
        <f>LOOKUP(L23,[3]Country!A:A,[3]Country!D:D)</f>
        <v>764</v>
      </c>
    </row>
    <row r="24" spans="1:13">
      <c r="A24" t="str">
        <f t="shared" si="0"/>
        <v>TSCO:T0020:กรุงเทพมหานคร:เยาวราช</v>
      </c>
      <c r="B24" t="str">
        <f t="shared" si="1"/>
        <v>T0020B067B059P010</v>
      </c>
      <c r="C24" t="s">
        <v>170</v>
      </c>
      <c r="D24" s="8" t="s">
        <v>37</v>
      </c>
      <c r="E24" s="19" t="str">
        <f>LOOKUP(D24,[3]BankCode!B:B,[3]BankCode!A:A)</f>
        <v>067</v>
      </c>
      <c r="F24" s="20" t="s">
        <v>116</v>
      </c>
      <c r="G24" s="21" t="s">
        <v>67</v>
      </c>
      <c r="H24" s="26" t="s">
        <v>1191</v>
      </c>
      <c r="I24" s="15" t="str">
        <f>LOOKUP(H24,[3]Region!A:A,[3]Region!D:D)</f>
        <v>010</v>
      </c>
      <c r="J24" s="8" t="s">
        <v>1219</v>
      </c>
      <c r="K24" s="15" t="str">
        <f>LOOKUP(J24,[3]Branch!A:A,[3]Branch!B:B)</f>
        <v>059</v>
      </c>
      <c r="L24" s="17" t="s">
        <v>862</v>
      </c>
      <c r="M24" s="18">
        <f>LOOKUP(L24,[3]Country!A:A,[3]Country!D:D)</f>
        <v>764</v>
      </c>
    </row>
    <row r="25" spans="1:13">
      <c r="A25" t="str">
        <f t="shared" si="0"/>
        <v>TSCO:T0021:กรุงเทพมหานคร:ราชวงศ์</v>
      </c>
      <c r="B25" t="str">
        <f t="shared" si="1"/>
        <v>T0021B067B059P010</v>
      </c>
      <c r="C25" t="s">
        <v>171</v>
      </c>
      <c r="D25" s="8" t="s">
        <v>37</v>
      </c>
      <c r="E25" s="19" t="str">
        <f>LOOKUP(D25,[3]BankCode!B:B,[3]BankCode!A:A)</f>
        <v>067</v>
      </c>
      <c r="F25" s="23" t="s">
        <v>118</v>
      </c>
      <c r="G25" s="24" t="s">
        <v>67</v>
      </c>
      <c r="H25" s="26" t="s">
        <v>1191</v>
      </c>
      <c r="I25" s="15" t="str">
        <f>LOOKUP(H25,[3]Region!A:A,[3]Region!D:D)</f>
        <v>010</v>
      </c>
      <c r="J25" s="8" t="s">
        <v>1220</v>
      </c>
      <c r="K25" s="15" t="str">
        <f>LOOKUP(J25,[3]Branch!A:A,[3]Branch!B:B)</f>
        <v>059</v>
      </c>
      <c r="L25" s="17" t="s">
        <v>862</v>
      </c>
      <c r="M25" s="18">
        <f>LOOKUP(L25,[3]Country!A:A,[3]Country!D:D)</f>
        <v>764</v>
      </c>
    </row>
    <row r="26" spans="1:13">
      <c r="A26" t="str">
        <f t="shared" si="0"/>
        <v>TSCO:T0022:กรุงเทพมหานคร:วรจักร</v>
      </c>
      <c r="B26" t="str">
        <f t="shared" si="1"/>
        <v>T0022B067B059P010</v>
      </c>
      <c r="C26" t="s">
        <v>172</v>
      </c>
      <c r="D26" s="8" t="s">
        <v>37</v>
      </c>
      <c r="E26" s="19" t="str">
        <f>LOOKUP(D26,[3]BankCode!B:B,[3]BankCode!A:A)</f>
        <v>067</v>
      </c>
      <c r="F26" s="20" t="s">
        <v>119</v>
      </c>
      <c r="G26" s="21" t="s">
        <v>67</v>
      </c>
      <c r="H26" s="26" t="s">
        <v>1191</v>
      </c>
      <c r="I26" s="15" t="str">
        <f>LOOKUP(H26,[3]Region!A:A,[3]Region!D:D)</f>
        <v>010</v>
      </c>
      <c r="J26" s="8" t="s">
        <v>1221</v>
      </c>
      <c r="K26" s="15" t="str">
        <f>LOOKUP(J26,[3]Branch!A:A,[3]Branch!B:B)</f>
        <v>059</v>
      </c>
      <c r="L26" s="17" t="s">
        <v>862</v>
      </c>
      <c r="M26" s="18">
        <f>LOOKUP(L26,[3]Country!A:A,[3]Country!D:D)</f>
        <v>764</v>
      </c>
    </row>
    <row r="27" spans="1:13">
      <c r="A27" t="str">
        <f t="shared" si="0"/>
        <v>TSCO:T0023:กรุงเทพมหานคร:สยามพารากอน</v>
      </c>
      <c r="B27" t="str">
        <f t="shared" si="1"/>
        <v>T0023B067B059P010</v>
      </c>
      <c r="C27" t="s">
        <v>173</v>
      </c>
      <c r="D27" s="8" t="s">
        <v>37</v>
      </c>
      <c r="E27" s="19" t="str">
        <f>LOOKUP(D27,[3]BankCode!B:B,[3]BankCode!A:A)</f>
        <v>067</v>
      </c>
      <c r="F27" s="23" t="s">
        <v>120</v>
      </c>
      <c r="G27" s="24" t="s">
        <v>67</v>
      </c>
      <c r="H27" s="26" t="s">
        <v>1191</v>
      </c>
      <c r="I27" s="15" t="str">
        <f>LOOKUP(H27,[3]Region!A:A,[3]Region!D:D)</f>
        <v>010</v>
      </c>
      <c r="J27" s="8" t="s">
        <v>1222</v>
      </c>
      <c r="K27" s="15" t="str">
        <f>LOOKUP(J27,[3]Branch!A:A,[3]Branch!B:B)</f>
        <v>059</v>
      </c>
      <c r="L27" s="17" t="s">
        <v>862</v>
      </c>
      <c r="M27" s="18">
        <f>LOOKUP(L27,[3]Country!A:A,[3]Country!D:D)</f>
        <v>764</v>
      </c>
    </row>
    <row r="28" spans="1:13">
      <c r="A28" t="str">
        <f t="shared" si="0"/>
        <v>TSCO:T0024:กรุงเทพมหานคร:สำนักงานใหญ่</v>
      </c>
      <c r="B28" t="str">
        <f t="shared" si="1"/>
        <v>T0024B067B059P010</v>
      </c>
      <c r="C28" t="s">
        <v>174</v>
      </c>
      <c r="D28" s="8" t="s">
        <v>37</v>
      </c>
      <c r="E28" s="19" t="str">
        <f>LOOKUP(D28,[3]BankCode!B:B,[3]BankCode!A:A)</f>
        <v>067</v>
      </c>
      <c r="F28" s="20" t="s">
        <v>122</v>
      </c>
      <c r="G28" s="21" t="s">
        <v>67</v>
      </c>
      <c r="H28" s="26" t="s">
        <v>1191</v>
      </c>
      <c r="I28" s="15" t="str">
        <f>LOOKUP(H28,[3]Region!A:A,[3]Region!D:D)</f>
        <v>010</v>
      </c>
      <c r="J28" s="8" t="s">
        <v>1223</v>
      </c>
      <c r="K28" s="15" t="str">
        <f>LOOKUP(J28,[3]Branch!A:A,[3]Branch!B:B)</f>
        <v>059</v>
      </c>
      <c r="L28" s="17" t="s">
        <v>862</v>
      </c>
      <c r="M28" s="18">
        <f>LOOKUP(L28,[3]Country!A:A,[3]Country!D:D)</f>
        <v>764</v>
      </c>
    </row>
    <row r="29" spans="1:13">
      <c r="A29" t="str">
        <f t="shared" si="0"/>
        <v>TSCO:T0025:กรุงเทพมหานคร:อเวนิว รัชโยธิน</v>
      </c>
      <c r="B29" t="str">
        <f t="shared" si="1"/>
        <v>T0025B067B059P010</v>
      </c>
      <c r="C29" t="s">
        <v>175</v>
      </c>
      <c r="D29" s="8" t="s">
        <v>37</v>
      </c>
      <c r="E29" s="19" t="str">
        <f>LOOKUP(D29,[3]BankCode!B:B,[3]BankCode!A:A)</f>
        <v>067</v>
      </c>
      <c r="F29" s="23" t="s">
        <v>123</v>
      </c>
      <c r="G29" s="24" t="s">
        <v>67</v>
      </c>
      <c r="H29" s="26" t="s">
        <v>1191</v>
      </c>
      <c r="I29" s="15" t="str">
        <f>LOOKUP(H29,[3]Region!A:A,[3]Region!D:D)</f>
        <v>010</v>
      </c>
      <c r="J29" s="8" t="s">
        <v>1224</v>
      </c>
      <c r="K29" s="15" t="str">
        <f>LOOKUP(J29,[3]Branch!A:A,[3]Branch!B:B)</f>
        <v>059</v>
      </c>
      <c r="L29" s="17" t="s">
        <v>862</v>
      </c>
      <c r="M29" s="18">
        <f>LOOKUP(L29,[3]Country!A:A,[3]Country!D:D)</f>
        <v>764</v>
      </c>
    </row>
    <row r="30" spans="1:13">
      <c r="A30" t="str">
        <f t="shared" si="0"/>
        <v>TSCO:T0026:กรุงเทพมหานคร:อาคารภคินท์</v>
      </c>
      <c r="B30" t="str">
        <f t="shared" si="1"/>
        <v>T0026B067B059P010</v>
      </c>
      <c r="C30" t="s">
        <v>176</v>
      </c>
      <c r="D30" s="8" t="s">
        <v>37</v>
      </c>
      <c r="E30" s="19" t="str">
        <f>LOOKUP(D30,[3]BankCode!B:B,[3]BankCode!A:A)</f>
        <v>067</v>
      </c>
      <c r="F30" s="20" t="s">
        <v>125</v>
      </c>
      <c r="G30" s="21" t="s">
        <v>67</v>
      </c>
      <c r="H30" s="26" t="s">
        <v>1191</v>
      </c>
      <c r="I30" s="15" t="str">
        <f>LOOKUP(H30,[3]Region!A:A,[3]Region!D:D)</f>
        <v>010</v>
      </c>
      <c r="J30" s="8" t="s">
        <v>1225</v>
      </c>
      <c r="K30" s="15" t="str">
        <f>LOOKUP(J30,[3]Branch!A:A,[3]Branch!B:B)</f>
        <v>059</v>
      </c>
      <c r="L30" s="17" t="s">
        <v>862</v>
      </c>
      <c r="M30" s="18">
        <f>LOOKUP(L30,[3]Country!A:A,[3]Country!D:D)</f>
        <v>764</v>
      </c>
    </row>
    <row r="31" spans="1:13">
      <c r="A31" t="str">
        <f t="shared" si="0"/>
        <v>TSCO:T0027:นนทบุรี:เซ็นทรัลแจ้งวัฒนะ</v>
      </c>
      <c r="B31" t="str">
        <f t="shared" si="1"/>
        <v>T0027B067B059P010</v>
      </c>
      <c r="C31" t="s">
        <v>177</v>
      </c>
      <c r="D31" s="8" t="s">
        <v>37</v>
      </c>
      <c r="E31" s="19" t="str">
        <f>LOOKUP(D31,[3]BankCode!B:B,[3]BankCode!A:A)</f>
        <v>067</v>
      </c>
      <c r="F31" s="23" t="s">
        <v>126</v>
      </c>
      <c r="G31" s="24" t="s">
        <v>127</v>
      </c>
      <c r="H31" s="26" t="s">
        <v>1191</v>
      </c>
      <c r="I31" s="15" t="str">
        <f>LOOKUP(H31,[3]Region!A:A,[3]Region!D:D)</f>
        <v>010</v>
      </c>
      <c r="J31" s="8" t="s">
        <v>1226</v>
      </c>
      <c r="K31" s="15" t="str">
        <f>LOOKUP(J31,[3]Branch!A:A,[3]Branch!B:B)</f>
        <v>059</v>
      </c>
      <c r="L31" s="17" t="s">
        <v>862</v>
      </c>
      <c r="M31" s="18">
        <f>LOOKUP(L31,[3]Country!A:A,[3]Country!D:D)</f>
        <v>764</v>
      </c>
    </row>
    <row r="32" spans="1:13">
      <c r="A32" t="str">
        <f t="shared" si="0"/>
        <v>TSCO:T0028:นนทบุรี:เดอะมอลล์ งามวงศ์วาน</v>
      </c>
      <c r="B32" t="str">
        <f t="shared" si="1"/>
        <v>T0028B067B059P012</v>
      </c>
      <c r="C32" t="s">
        <v>178</v>
      </c>
      <c r="D32" s="8" t="s">
        <v>37</v>
      </c>
      <c r="E32" s="19" t="str">
        <f>LOOKUP(D32,[3]BankCode!B:B,[3]BankCode!A:A)</f>
        <v>067</v>
      </c>
      <c r="F32" s="20" t="s">
        <v>128</v>
      </c>
      <c r="G32" s="21" t="s">
        <v>127</v>
      </c>
      <c r="H32" s="26" t="s">
        <v>1055</v>
      </c>
      <c r="I32" s="15" t="str">
        <f>LOOKUP(H32,[3]Region!A:A,[3]Region!D:D)</f>
        <v>012</v>
      </c>
      <c r="J32" s="8" t="s">
        <v>1227</v>
      </c>
      <c r="K32" s="15" t="str">
        <f>LOOKUP(J32,[3]Branch!A:A,[3]Branch!B:B)</f>
        <v>059</v>
      </c>
      <c r="L32" s="17" t="s">
        <v>862</v>
      </c>
      <c r="M32" s="18">
        <f>LOOKUP(L32,[3]Country!A:A,[3]Country!D:D)</f>
        <v>764</v>
      </c>
    </row>
    <row r="33" spans="1:13">
      <c r="A33" t="str">
        <f t="shared" si="0"/>
        <v>TSCO:T0029:นนทบุรี:เทสโก้โลตัส รัตนาธิเบศร์</v>
      </c>
      <c r="B33" t="str">
        <f t="shared" si="1"/>
        <v>T0029B067B059P012</v>
      </c>
      <c r="C33" t="s">
        <v>179</v>
      </c>
      <c r="D33" s="8" t="s">
        <v>37</v>
      </c>
      <c r="E33" s="19" t="str">
        <f>LOOKUP(D33,[3]BankCode!B:B,[3]BankCode!A:A)</f>
        <v>067</v>
      </c>
      <c r="F33" s="23" t="s">
        <v>129</v>
      </c>
      <c r="G33" s="24" t="s">
        <v>127</v>
      </c>
      <c r="H33" s="26" t="s">
        <v>1055</v>
      </c>
      <c r="I33" s="15" t="str">
        <f>LOOKUP(H33,[3]Region!A:A,[3]Region!D:D)</f>
        <v>012</v>
      </c>
      <c r="J33" s="8" t="s">
        <v>1228</v>
      </c>
      <c r="K33" s="15" t="str">
        <f>LOOKUP(J33,[3]Branch!A:A,[3]Branch!B:B)</f>
        <v>059</v>
      </c>
      <c r="L33" s="17" t="s">
        <v>862</v>
      </c>
      <c r="M33" s="18">
        <f>LOOKUP(L33,[3]Country!A:A,[3]Country!D:D)</f>
        <v>764</v>
      </c>
    </row>
    <row r="34" spans="1:13">
      <c r="A34" t="str">
        <f t="shared" si="0"/>
        <v>TSCO:T0030:นนทบุรี:รัตนาธิเบศร์</v>
      </c>
      <c r="B34" t="str">
        <f t="shared" si="1"/>
        <v>T0030B067B059P012</v>
      </c>
      <c r="C34" t="s">
        <v>180</v>
      </c>
      <c r="D34" s="8" t="s">
        <v>37</v>
      </c>
      <c r="E34" s="19" t="str">
        <f>LOOKUP(D34,[3]BankCode!B:B,[3]BankCode!A:A)</f>
        <v>067</v>
      </c>
      <c r="F34" s="20" t="s">
        <v>130</v>
      </c>
      <c r="G34" s="21" t="s">
        <v>127</v>
      </c>
      <c r="H34" s="26" t="s">
        <v>1055</v>
      </c>
      <c r="I34" s="15" t="str">
        <f>LOOKUP(H34,[3]Region!A:A,[3]Region!D:D)</f>
        <v>012</v>
      </c>
      <c r="J34" s="8" t="s">
        <v>1229</v>
      </c>
      <c r="K34" s="15" t="str">
        <f>LOOKUP(J34,[3]Branch!A:A,[3]Branch!B:B)</f>
        <v>059</v>
      </c>
      <c r="L34" s="17" t="s">
        <v>862</v>
      </c>
      <c r="M34" s="18">
        <f>LOOKUP(L34,[3]Country!A:A,[3]Country!D:D)</f>
        <v>764</v>
      </c>
    </row>
    <row r="35" spans="1:13">
      <c r="A35" t="str">
        <f t="shared" si="0"/>
        <v>TSCO:T0031:ปทุมธานี:ฟิวเจอร์พาร์ครังสิต</v>
      </c>
      <c r="B35" t="str">
        <f t="shared" si="1"/>
        <v>T0031B067B059P094</v>
      </c>
      <c r="C35" t="s">
        <v>181</v>
      </c>
      <c r="D35" s="8" t="s">
        <v>37</v>
      </c>
      <c r="E35" s="19" t="str">
        <f>LOOKUP(D35,[3]BankCode!B:B,[3]BankCode!A:A)</f>
        <v>067</v>
      </c>
      <c r="F35" s="20" t="s">
        <v>131</v>
      </c>
      <c r="G35" s="21" t="s">
        <v>132</v>
      </c>
      <c r="H35" s="26" t="s">
        <v>1061</v>
      </c>
      <c r="I35" s="15" t="str">
        <f>LOOKUP(H35,[3]Region!A:A,[3]Region!D:D)</f>
        <v>094</v>
      </c>
      <c r="J35" s="8" t="s">
        <v>1230</v>
      </c>
      <c r="K35" s="15" t="str">
        <f>LOOKUP(J35,[3]Branch!A:A,[3]Branch!B:B)</f>
        <v>059</v>
      </c>
      <c r="L35" s="17" t="s">
        <v>862</v>
      </c>
      <c r="M35" s="18">
        <f>LOOKUP(L35,[3]Country!A:A,[3]Country!D:D)</f>
        <v>764</v>
      </c>
    </row>
    <row r="36" spans="1:13">
      <c r="A36" t="str">
        <f t="shared" si="0"/>
        <v>TSCO:T0032:ปทุมธานี:รังสิต</v>
      </c>
      <c r="B36" t="str">
        <f t="shared" si="1"/>
        <v>T0032B067B059P094</v>
      </c>
      <c r="C36" t="s">
        <v>182</v>
      </c>
      <c r="D36" s="8" t="s">
        <v>37</v>
      </c>
      <c r="E36" s="19" t="str">
        <f>LOOKUP(D36,[3]BankCode!B:B,[3]BankCode!A:A)</f>
        <v>067</v>
      </c>
      <c r="F36" s="23" t="s">
        <v>133</v>
      </c>
      <c r="G36" s="24" t="s">
        <v>132</v>
      </c>
      <c r="H36" s="26" t="s">
        <v>1061</v>
      </c>
      <c r="I36" s="15" t="str">
        <f>LOOKUP(H36,[3]Region!A:A,[3]Region!D:D)</f>
        <v>094</v>
      </c>
      <c r="J36" s="8" t="s">
        <v>1231</v>
      </c>
      <c r="K36" s="15" t="str">
        <f>LOOKUP(J36,[3]Branch!A:A,[3]Branch!B:B)</f>
        <v>059</v>
      </c>
      <c r="L36" s="17" t="s">
        <v>862</v>
      </c>
      <c r="M36" s="18">
        <f>LOOKUP(L36,[3]Country!A:A,[3]Country!D:D)</f>
        <v>764</v>
      </c>
    </row>
    <row r="37" spans="1:13">
      <c r="A37" t="str">
        <f t="shared" si="0"/>
        <v>TSCO:T0033:สมุทรปราการ:เมกาบางนา</v>
      </c>
      <c r="B37" t="str">
        <f t="shared" si="1"/>
        <v>T0033B067B059P011</v>
      </c>
      <c r="C37" t="s">
        <v>183</v>
      </c>
      <c r="D37" s="8" t="s">
        <v>37</v>
      </c>
      <c r="E37" s="19" t="str">
        <f>LOOKUP(D37,[3]BankCode!B:B,[3]BankCode!A:A)</f>
        <v>067</v>
      </c>
      <c r="F37" s="20" t="s">
        <v>134</v>
      </c>
      <c r="G37" s="21" t="s">
        <v>135</v>
      </c>
      <c r="H37" s="26" t="s">
        <v>1118</v>
      </c>
      <c r="I37" s="15" t="str">
        <f>LOOKUP(H37,[3]Region!A:A,[3]Region!D:D)</f>
        <v>011</v>
      </c>
      <c r="J37" s="8" t="s">
        <v>1232</v>
      </c>
      <c r="K37" s="15" t="str">
        <f>LOOKUP(J37,[3]Branch!A:A,[3]Branch!B:B)</f>
        <v>059</v>
      </c>
      <c r="L37" s="17" t="s">
        <v>862</v>
      </c>
      <c r="M37" s="18">
        <f>LOOKUP(L37,[3]Country!A:A,[3]Country!D:D)</f>
        <v>764</v>
      </c>
    </row>
    <row r="38" spans="1:13">
      <c r="A38" t="str">
        <f t="shared" si="0"/>
        <v>TSCO:T0034:สมุทรปราการ:ศรีนครินทร์</v>
      </c>
      <c r="B38" t="str">
        <f t="shared" si="1"/>
        <v>T0034B067B059P011</v>
      </c>
      <c r="C38" t="s">
        <v>184</v>
      </c>
      <c r="D38" s="8" t="s">
        <v>37</v>
      </c>
      <c r="E38" s="19" t="str">
        <f>LOOKUP(D38,[3]BankCode!B:B,[3]BankCode!A:A)</f>
        <v>067</v>
      </c>
      <c r="F38" s="23" t="s">
        <v>137</v>
      </c>
      <c r="G38" s="24" t="s">
        <v>135</v>
      </c>
      <c r="H38" s="26" t="s">
        <v>1118</v>
      </c>
      <c r="I38" s="15" t="str">
        <f>LOOKUP(H38,[3]Region!A:A,[3]Region!D:D)</f>
        <v>011</v>
      </c>
      <c r="J38" s="8" t="s">
        <v>1233</v>
      </c>
      <c r="K38" s="15" t="str">
        <f>LOOKUP(J38,[3]Branch!A:A,[3]Branch!B:B)</f>
        <v>059</v>
      </c>
      <c r="L38" s="17" t="s">
        <v>862</v>
      </c>
      <c r="M38" s="18">
        <f>LOOKUP(L38,[3]Country!A:A,[3]Country!D:D)</f>
        <v>764</v>
      </c>
    </row>
    <row r="39" spans="1:13">
      <c r="A39" t="str">
        <f t="shared" si="0"/>
        <v>TSCO:T0035:นครปฐม:นครปฐม</v>
      </c>
      <c r="B39" t="str">
        <f t="shared" si="1"/>
        <v>T0035B067B059P073</v>
      </c>
      <c r="C39" t="s">
        <v>185</v>
      </c>
      <c r="D39" s="8" t="s">
        <v>37</v>
      </c>
      <c r="E39" s="19" t="str">
        <f>LOOKUP(D39,[3]BankCode!B:B,[3]BankCode!A:A)</f>
        <v>067</v>
      </c>
      <c r="F39" s="20" t="s">
        <v>138</v>
      </c>
      <c r="G39" s="21" t="s">
        <v>138</v>
      </c>
      <c r="H39" s="26" t="s">
        <v>1028</v>
      </c>
      <c r="I39" s="15" t="str">
        <f>LOOKUP(H39,[3]Region!A:A,[3]Region!D:D)</f>
        <v>073</v>
      </c>
      <c r="J39" s="8" t="s">
        <v>1234</v>
      </c>
      <c r="K39" s="15" t="str">
        <f>LOOKUP(J39,[3]Branch!A:A,[3]Branch!B:B)</f>
        <v>059</v>
      </c>
      <c r="L39" s="17" t="s">
        <v>862</v>
      </c>
      <c r="M39" s="18">
        <f>LOOKUP(L39,[3]Country!A:A,[3]Country!D:D)</f>
        <v>764</v>
      </c>
    </row>
    <row r="40" spans="1:13">
      <c r="A40" t="str">
        <f t="shared" si="0"/>
        <v>TSCO:T0036:ราชบุรี:ราชบุรี</v>
      </c>
      <c r="B40" t="str">
        <f t="shared" si="1"/>
        <v>T0036B067B059P070</v>
      </c>
      <c r="C40" t="s">
        <v>186</v>
      </c>
      <c r="D40" s="8" t="s">
        <v>37</v>
      </c>
      <c r="E40" s="19" t="str">
        <f>LOOKUP(D40,[3]BankCode!B:B,[3]BankCode!A:A)</f>
        <v>067</v>
      </c>
      <c r="F40" s="23" t="s">
        <v>139</v>
      </c>
      <c r="G40" s="24" t="s">
        <v>139</v>
      </c>
      <c r="H40" s="26" t="s">
        <v>1103</v>
      </c>
      <c r="I40" s="15" t="str">
        <f>LOOKUP(H40,[3]Region!A:A,[3]Region!D:D)</f>
        <v>070</v>
      </c>
      <c r="J40" s="8" t="s">
        <v>1235</v>
      </c>
      <c r="K40" s="15" t="str">
        <f>LOOKUP(J40,[3]Branch!A:A,[3]Branch!B:B)</f>
        <v>059</v>
      </c>
      <c r="L40" s="17" t="s">
        <v>862</v>
      </c>
      <c r="M40" s="18">
        <f>LOOKUP(L40,[3]Country!A:A,[3]Country!D:D)</f>
        <v>764</v>
      </c>
    </row>
    <row r="41" spans="1:13">
      <c r="A41" t="str">
        <f t="shared" si="0"/>
        <v>TSCO:T0037:สมุทรสาคร:สมุทรสาคร</v>
      </c>
      <c r="B41" t="str">
        <f t="shared" si="1"/>
        <v>T0037B067B059P075</v>
      </c>
      <c r="C41" t="s">
        <v>187</v>
      </c>
      <c r="D41" s="8" t="s">
        <v>37</v>
      </c>
      <c r="E41" s="19" t="str">
        <f>LOOKUP(D41,[3]BankCode!B:B,[3]BankCode!A:A)</f>
        <v>067</v>
      </c>
      <c r="F41" s="20" t="s">
        <v>140</v>
      </c>
      <c r="G41" s="21" t="s">
        <v>140</v>
      </c>
      <c r="H41" s="26" t="s">
        <v>1124</v>
      </c>
      <c r="I41" s="15" t="str">
        <f>LOOKUP(H41,[3]Region!A:A,[3]Region!D:D)</f>
        <v>075</v>
      </c>
      <c r="J41" s="8" t="s">
        <v>1236</v>
      </c>
      <c r="K41" s="15" t="str">
        <f>LOOKUP(J41,[3]Branch!A:A,[3]Branch!B:B)</f>
        <v>059</v>
      </c>
      <c r="L41" s="17" t="s">
        <v>862</v>
      </c>
      <c r="M41" s="18">
        <f>LOOKUP(L41,[3]Country!A:A,[3]Country!D:D)</f>
        <v>764</v>
      </c>
    </row>
    <row r="42" spans="1:13">
      <c r="A42" t="str">
        <f t="shared" si="0"/>
        <v>TSCO:T0038:สระบุรี:สระบุรี</v>
      </c>
      <c r="B42" t="str">
        <f t="shared" si="1"/>
        <v>T0038B067B059P019</v>
      </c>
      <c r="C42" t="s">
        <v>188</v>
      </c>
      <c r="D42" s="8" t="s">
        <v>37</v>
      </c>
      <c r="E42" s="19" t="str">
        <f>LOOKUP(D42,[3]BankCode!B:B,[3]BankCode!A:A)</f>
        <v>067</v>
      </c>
      <c r="F42" s="23" t="s">
        <v>141</v>
      </c>
      <c r="G42" s="24" t="s">
        <v>141</v>
      </c>
      <c r="H42" s="26" t="s">
        <v>1127</v>
      </c>
      <c r="I42" s="15" t="str">
        <f>LOOKUP(H42,[3]Region!A:A,[3]Region!D:D)</f>
        <v>019</v>
      </c>
      <c r="J42" s="8" t="s">
        <v>1237</v>
      </c>
      <c r="K42" s="15" t="str">
        <f>LOOKUP(J42,[3]Branch!A:A,[3]Branch!B:B)</f>
        <v>059</v>
      </c>
      <c r="L42" s="17" t="s">
        <v>862</v>
      </c>
      <c r="M42" s="18">
        <f>LOOKUP(L42,[3]Country!A:A,[3]Country!D:D)</f>
        <v>764</v>
      </c>
    </row>
    <row r="43" spans="1:13">
      <c r="A43" t="str">
        <f t="shared" si="0"/>
        <v>TSCO:T0039:อยุธยา:อยุธยา</v>
      </c>
      <c r="B43" t="str">
        <f t="shared" si="1"/>
        <v>T0039B067B059P065</v>
      </c>
      <c r="C43" t="s">
        <v>189</v>
      </c>
      <c r="D43" s="8" t="s">
        <v>37</v>
      </c>
      <c r="E43" s="19" t="str">
        <f>LOOKUP(D43,[3]BankCode!B:B,[3]BankCode!A:A)</f>
        <v>067</v>
      </c>
      <c r="F43" s="20" t="s">
        <v>142</v>
      </c>
      <c r="G43" s="21" t="s">
        <v>142</v>
      </c>
      <c r="H43" s="26" t="s">
        <v>1088</v>
      </c>
      <c r="I43" s="15" t="str">
        <f>LOOKUP(H43,[3]Region!A:A,[3]Region!D:D)</f>
        <v>065</v>
      </c>
      <c r="J43" s="8" t="s">
        <v>1238</v>
      </c>
      <c r="K43" s="15" t="str">
        <f>LOOKUP(J43,[3]Branch!A:A,[3]Branch!B:B)</f>
        <v>059</v>
      </c>
      <c r="L43" s="17" t="s">
        <v>862</v>
      </c>
      <c r="M43" s="18">
        <f>LOOKUP(L43,[3]Country!A:A,[3]Country!D:D)</f>
        <v>764</v>
      </c>
    </row>
    <row r="44" spans="1:13">
      <c r="A44" t="str">
        <f t="shared" si="0"/>
        <v>TSCO:T0040:เชียงใหม่:เชียงใหม่</v>
      </c>
      <c r="B44" t="str">
        <f t="shared" si="1"/>
        <v>T0040B067B059P050</v>
      </c>
      <c r="C44" t="s">
        <v>190</v>
      </c>
      <c r="D44" s="8" t="s">
        <v>37</v>
      </c>
      <c r="E44" s="19" t="str">
        <f>LOOKUP(D44,[3]BankCode!B:B,[3]BankCode!A:A)</f>
        <v>067</v>
      </c>
      <c r="F44" s="23" t="s">
        <v>143</v>
      </c>
      <c r="G44" s="24" t="s">
        <v>143</v>
      </c>
      <c r="H44" s="26" t="s">
        <v>975</v>
      </c>
      <c r="I44" s="15" t="str">
        <f>LOOKUP(H44,[3]Region!A:A,[3]Region!D:D)</f>
        <v>050</v>
      </c>
      <c r="J44" s="8" t="s">
        <v>1239</v>
      </c>
      <c r="K44" s="15" t="str">
        <f>LOOKUP(J44,[3]Branch!A:A,[3]Branch!B:B)</f>
        <v>059</v>
      </c>
      <c r="L44" s="17" t="s">
        <v>862</v>
      </c>
      <c r="M44" s="18">
        <f>LOOKUP(L44,[3]Country!A:A,[3]Country!D:D)</f>
        <v>764</v>
      </c>
    </row>
    <row r="45" spans="1:13">
      <c r="A45" t="str">
        <f t="shared" si="0"/>
        <v>TSCO:T0041:นครสวรรค์:นครสวรรค์</v>
      </c>
      <c r="B45" t="str">
        <f t="shared" si="1"/>
        <v>T0041B067B059P060</v>
      </c>
      <c r="C45" t="s">
        <v>191</v>
      </c>
      <c r="D45" s="8" t="s">
        <v>37</v>
      </c>
      <c r="E45" s="19" t="str">
        <f>LOOKUP(D45,[3]BankCode!B:B,[3]BankCode!A:A)</f>
        <v>067</v>
      </c>
      <c r="F45" s="20" t="s">
        <v>144</v>
      </c>
      <c r="G45" s="21" t="s">
        <v>144</v>
      </c>
      <c r="H45" s="26" t="s">
        <v>1037</v>
      </c>
      <c r="I45" s="15" t="str">
        <f>LOOKUP(H45,[3]Region!A:A,[3]Region!D:D)</f>
        <v>060</v>
      </c>
      <c r="J45" s="8" t="s">
        <v>1240</v>
      </c>
      <c r="K45" s="15" t="str">
        <f>LOOKUP(J45,[3]Branch!A:A,[3]Branch!B:B)</f>
        <v>059</v>
      </c>
      <c r="L45" s="17" t="s">
        <v>862</v>
      </c>
      <c r="M45" s="18">
        <f>LOOKUP(L45,[3]Country!A:A,[3]Country!D:D)</f>
        <v>764</v>
      </c>
    </row>
    <row r="46" spans="1:13">
      <c r="A46" t="str">
        <f t="shared" si="0"/>
        <v>TSCO:T0042:พิษณุโลก:พิษณุโลก</v>
      </c>
      <c r="B46" t="str">
        <f t="shared" si="1"/>
        <v>T0042B067B059P065</v>
      </c>
      <c r="C46" t="s">
        <v>192</v>
      </c>
      <c r="D46" s="8" t="s">
        <v>37</v>
      </c>
      <c r="E46" s="19" t="str">
        <f>LOOKUP(D46,[3]BankCode!B:B,[3]BankCode!A:A)</f>
        <v>067</v>
      </c>
      <c r="F46" s="23" t="s">
        <v>145</v>
      </c>
      <c r="G46" s="24" t="s">
        <v>145</v>
      </c>
      <c r="H46" s="26" t="s">
        <v>1082</v>
      </c>
      <c r="I46" s="15" t="str">
        <f>LOOKUP(H46,[3]Region!A:A,[3]Region!D:D)</f>
        <v>065</v>
      </c>
      <c r="J46" s="8" t="s">
        <v>1241</v>
      </c>
      <c r="K46" s="15" t="str">
        <f>LOOKUP(J46,[3]Branch!A:A,[3]Branch!B:B)</f>
        <v>059</v>
      </c>
      <c r="L46" s="17" t="s">
        <v>862</v>
      </c>
      <c r="M46" s="18">
        <f>LOOKUP(L46,[3]Country!A:A,[3]Country!D:D)</f>
        <v>764</v>
      </c>
    </row>
    <row r="47" spans="1:13">
      <c r="A47" t="str">
        <f t="shared" si="0"/>
        <v>TSCO:T0043:ขอนแก่น:ขอนแก่น</v>
      </c>
      <c r="B47" t="str">
        <f t="shared" si="1"/>
        <v>T0043B067B059P040</v>
      </c>
      <c r="C47" t="s">
        <v>193</v>
      </c>
      <c r="D47" s="8" t="s">
        <v>37</v>
      </c>
      <c r="E47" s="19" t="str">
        <f>LOOKUP(D47,[3]BankCode!B:B,[3]BankCode!A:A)</f>
        <v>067</v>
      </c>
      <c r="F47" s="20" t="s">
        <v>146</v>
      </c>
      <c r="G47" s="21" t="s">
        <v>146</v>
      </c>
      <c r="H47" s="26" t="s">
        <v>998</v>
      </c>
      <c r="I47" s="15" t="str">
        <f>LOOKUP(H47,[3]Region!A:A,[3]Region!D:D)</f>
        <v>040</v>
      </c>
      <c r="J47" s="8" t="s">
        <v>1242</v>
      </c>
      <c r="K47" s="15" t="str">
        <f>LOOKUP(J47,[3]Branch!A:A,[3]Branch!B:B)</f>
        <v>059</v>
      </c>
      <c r="L47" s="17" t="s">
        <v>862</v>
      </c>
      <c r="M47" s="18">
        <f>LOOKUP(L47,[3]Country!A:A,[3]Country!D:D)</f>
        <v>764</v>
      </c>
    </row>
    <row r="48" spans="1:13">
      <c r="A48" t="str">
        <f t="shared" si="0"/>
        <v>TSCO:T0044:นครราชสีมา:เทสโก้ โลตัส โคราช</v>
      </c>
      <c r="B48" t="str">
        <f t="shared" si="1"/>
        <v>T0044B067B059P030</v>
      </c>
      <c r="C48" t="s">
        <v>194</v>
      </c>
      <c r="D48" s="8" t="s">
        <v>37</v>
      </c>
      <c r="E48" s="19" t="str">
        <f>LOOKUP(D48,[3]BankCode!B:B,[3]BankCode!A:A)</f>
        <v>067</v>
      </c>
      <c r="F48" s="23" t="s">
        <v>147</v>
      </c>
      <c r="G48" s="24" t="s">
        <v>148</v>
      </c>
      <c r="H48" s="26" t="s">
        <v>1034</v>
      </c>
      <c r="I48" s="15" t="str">
        <f>LOOKUP(H48,[3]Region!A:A,[3]Region!D:D)</f>
        <v>030</v>
      </c>
      <c r="J48" s="8" t="s">
        <v>1243</v>
      </c>
      <c r="K48" s="15" t="str">
        <f>LOOKUP(J48,[3]Branch!A:A,[3]Branch!B:B)</f>
        <v>059</v>
      </c>
      <c r="L48" s="17" t="s">
        <v>862</v>
      </c>
      <c r="M48" s="18">
        <f>LOOKUP(L48,[3]Country!A:A,[3]Country!D:D)</f>
        <v>764</v>
      </c>
    </row>
    <row r="49" spans="1:13">
      <c r="A49" t="str">
        <f t="shared" si="0"/>
        <v>TSCO:T0045:สุรินทร์:สุรินทร์</v>
      </c>
      <c r="B49" t="str">
        <f t="shared" si="1"/>
        <v>T0045B067B059P032</v>
      </c>
      <c r="C49" t="s">
        <v>195</v>
      </c>
      <c r="D49" s="8" t="s">
        <v>37</v>
      </c>
      <c r="E49" s="19" t="str">
        <f>LOOKUP(D49,[3]BankCode!B:B,[3]BankCode!A:A)</f>
        <v>067</v>
      </c>
      <c r="F49" s="20" t="s">
        <v>151</v>
      </c>
      <c r="G49" s="21" t="s">
        <v>151</v>
      </c>
      <c r="H49" s="26" t="s">
        <v>1151</v>
      </c>
      <c r="I49" s="15" t="str">
        <f>LOOKUP(H49,[3]Region!A:A,[3]Region!D:D)</f>
        <v>032</v>
      </c>
      <c r="J49" s="8" t="s">
        <v>1244</v>
      </c>
      <c r="K49" s="15" t="str">
        <f>LOOKUP(J49,[3]Branch!A:A,[3]Branch!B:B)</f>
        <v>059</v>
      </c>
      <c r="L49" s="17" t="s">
        <v>862</v>
      </c>
      <c r="M49" s="18">
        <f>LOOKUP(L49,[3]Country!A:A,[3]Country!D:D)</f>
        <v>764</v>
      </c>
    </row>
    <row r="50" spans="1:13">
      <c r="A50" t="str">
        <f t="shared" si="0"/>
        <v>TSCO:T0046:อุดรธานี:อุดรธานี</v>
      </c>
      <c r="B50" t="str">
        <f t="shared" si="1"/>
        <v>T0046B067B059P041</v>
      </c>
      <c r="C50" t="s">
        <v>196</v>
      </c>
      <c r="D50" s="8" t="s">
        <v>37</v>
      </c>
      <c r="E50" s="19" t="str">
        <f>LOOKUP(D50,[3]BankCode!B:B,[3]BankCode!A:A)</f>
        <v>067</v>
      </c>
      <c r="F50" s="23" t="s">
        <v>152</v>
      </c>
      <c r="G50" s="24" t="s">
        <v>152</v>
      </c>
      <c r="H50" s="26" t="s">
        <v>1166</v>
      </c>
      <c r="I50" s="15" t="str">
        <f>LOOKUP(H50,[3]Region!A:A,[3]Region!D:D)</f>
        <v>041</v>
      </c>
      <c r="J50" s="8" t="s">
        <v>1245</v>
      </c>
      <c r="K50" s="15" t="str">
        <f>LOOKUP(J50,[3]Branch!A:A,[3]Branch!B:B)</f>
        <v>059</v>
      </c>
      <c r="L50" s="17" t="s">
        <v>862</v>
      </c>
      <c r="M50" s="18">
        <f>LOOKUP(L50,[3]Country!A:A,[3]Country!D:D)</f>
        <v>764</v>
      </c>
    </row>
    <row r="51" spans="1:13">
      <c r="A51" t="str">
        <f t="shared" si="0"/>
        <v>TSCO:T0047:อุบลราชธานี:อุบลราชธานี</v>
      </c>
      <c r="B51" t="str">
        <f t="shared" si="1"/>
        <v>T0047B067B059P061</v>
      </c>
      <c r="C51" t="s">
        <v>197</v>
      </c>
      <c r="D51" s="8" t="s">
        <v>37</v>
      </c>
      <c r="E51" s="19" t="str">
        <f>LOOKUP(D51,[3]BankCode!B:B,[3]BankCode!A:A)</f>
        <v>067</v>
      </c>
      <c r="F51" s="20" t="s">
        <v>153</v>
      </c>
      <c r="G51" s="21" t="s">
        <v>153</v>
      </c>
      <c r="H51" s="26" t="s">
        <v>1169</v>
      </c>
      <c r="I51" s="15" t="str">
        <f>LOOKUP(H51,[3]Region!A:A,[3]Region!D:D)</f>
        <v>061</v>
      </c>
      <c r="J51" s="8" t="s">
        <v>1246</v>
      </c>
      <c r="K51" s="15" t="str">
        <f>LOOKUP(J51,[3]Branch!A:A,[3]Branch!B:B)</f>
        <v>059</v>
      </c>
      <c r="L51" s="17" t="s">
        <v>862</v>
      </c>
      <c r="M51" s="18">
        <f>LOOKUP(L51,[3]Country!A:A,[3]Country!D:D)</f>
        <v>764</v>
      </c>
    </row>
    <row r="52" spans="1:13">
      <c r="A52" t="str">
        <f t="shared" si="0"/>
        <v>TSCO:T0048:จันทบุรี:จันทบุรี</v>
      </c>
      <c r="B52" t="str">
        <f t="shared" si="1"/>
        <v>T0048B067B059P022</v>
      </c>
      <c r="C52" t="s">
        <v>198</v>
      </c>
      <c r="D52" s="8" t="s">
        <v>37</v>
      </c>
      <c r="E52" s="19" t="str">
        <f>LOOKUP(D52,[3]BankCode!B:B,[3]BankCode!A:A)</f>
        <v>067</v>
      </c>
      <c r="F52" s="23" t="s">
        <v>154</v>
      </c>
      <c r="G52" s="24" t="s">
        <v>154</v>
      </c>
      <c r="H52" s="26" t="s">
        <v>971</v>
      </c>
      <c r="I52" s="15" t="str">
        <f>LOOKUP(H52,[3]Region!A:A,[3]Region!D:D)</f>
        <v>022</v>
      </c>
      <c r="J52" s="8" t="s">
        <v>1247</v>
      </c>
      <c r="K52" s="15" t="str">
        <f>LOOKUP(J52,[3]Branch!A:A,[3]Branch!B:B)</f>
        <v>059</v>
      </c>
      <c r="L52" s="17" t="s">
        <v>862</v>
      </c>
      <c r="M52" s="18">
        <f>LOOKUP(L52,[3]Country!A:A,[3]Country!D:D)</f>
        <v>764</v>
      </c>
    </row>
    <row r="53" spans="1:13">
      <c r="A53" t="str">
        <f t="shared" si="0"/>
        <v>TSCO:T0049:ชลบุรี:ชลบุรี</v>
      </c>
      <c r="B53" t="str">
        <f t="shared" si="1"/>
        <v>T0049B067B059P020</v>
      </c>
      <c r="C53" t="s">
        <v>199</v>
      </c>
      <c r="D53" s="8" t="s">
        <v>37</v>
      </c>
      <c r="E53" s="19" t="str">
        <f>LOOKUP(D53,[3]BankCode!B:B,[3]BankCode!A:A)</f>
        <v>067</v>
      </c>
      <c r="F53" s="20" t="s">
        <v>155</v>
      </c>
      <c r="G53" s="21" t="s">
        <v>155</v>
      </c>
      <c r="H53" s="26" t="s">
        <v>982</v>
      </c>
      <c r="I53" s="15" t="str">
        <f>LOOKUP(H53,[3]Region!A:A,[3]Region!D:D)</f>
        <v>020</v>
      </c>
      <c r="J53" s="8" t="s">
        <v>1248</v>
      </c>
      <c r="K53" s="15" t="str">
        <f>LOOKUP(J53,[3]Branch!A:A,[3]Branch!B:B)</f>
        <v>059</v>
      </c>
      <c r="L53" s="17" t="s">
        <v>862</v>
      </c>
      <c r="M53" s="18">
        <f>LOOKUP(L53,[3]Country!A:A,[3]Country!D:D)</f>
        <v>764</v>
      </c>
    </row>
    <row r="54" spans="1:13">
      <c r="A54" t="str">
        <f t="shared" si="0"/>
        <v>TSCO:T0050:ชลบุรี:พัทยา</v>
      </c>
      <c r="B54" t="str">
        <f t="shared" si="1"/>
        <v>T0050B067B059P020</v>
      </c>
      <c r="C54" t="s">
        <v>200</v>
      </c>
      <c r="D54" s="8" t="s">
        <v>37</v>
      </c>
      <c r="E54" s="19" t="str">
        <f>LOOKUP(D54,[3]BankCode!B:B,[3]BankCode!A:A)</f>
        <v>067</v>
      </c>
      <c r="F54" s="23" t="s">
        <v>156</v>
      </c>
      <c r="G54" s="24" t="s">
        <v>155</v>
      </c>
      <c r="H54" s="26" t="s">
        <v>982</v>
      </c>
      <c r="I54" s="15" t="str">
        <f>LOOKUP(H54,[3]Region!A:A,[3]Region!D:D)</f>
        <v>020</v>
      </c>
      <c r="J54" s="8" t="s">
        <v>1249</v>
      </c>
      <c r="K54" s="15" t="str">
        <f>LOOKUP(J54,[3]Branch!A:A,[3]Branch!B:B)</f>
        <v>059</v>
      </c>
      <c r="L54" s="17" t="s">
        <v>862</v>
      </c>
      <c r="M54" s="18">
        <f>LOOKUP(L54,[3]Country!A:A,[3]Country!D:D)</f>
        <v>764</v>
      </c>
    </row>
    <row r="55" spans="1:13">
      <c r="A55" t="str">
        <f t="shared" si="0"/>
        <v>TSCO:T0051:ชลบุรี:ศรีราชา</v>
      </c>
      <c r="B55" t="str">
        <f t="shared" si="1"/>
        <v>T0051B067B059P020</v>
      </c>
      <c r="C55" t="s">
        <v>201</v>
      </c>
      <c r="D55" s="8" t="s">
        <v>37</v>
      </c>
      <c r="E55" s="19" t="str">
        <f>LOOKUP(D55,[3]BankCode!B:B,[3]BankCode!A:A)</f>
        <v>067</v>
      </c>
      <c r="F55" s="20" t="s">
        <v>157</v>
      </c>
      <c r="G55" s="21" t="s">
        <v>155</v>
      </c>
      <c r="H55" s="26" t="s">
        <v>982</v>
      </c>
      <c r="I55" s="15" t="str">
        <f>LOOKUP(H55,[3]Region!A:A,[3]Region!D:D)</f>
        <v>020</v>
      </c>
      <c r="J55" s="8" t="s">
        <v>1250</v>
      </c>
      <c r="K55" s="15" t="str">
        <f>LOOKUP(J55,[3]Branch!A:A,[3]Branch!B:B)</f>
        <v>059</v>
      </c>
      <c r="L55" s="17" t="s">
        <v>862</v>
      </c>
      <c r="M55" s="18">
        <f>LOOKUP(L55,[3]Country!A:A,[3]Country!D:D)</f>
        <v>764</v>
      </c>
    </row>
    <row r="56" spans="1:13">
      <c r="A56" t="str">
        <f t="shared" si="0"/>
        <v>TSCO:T0052:ระยอง:ระยอง</v>
      </c>
      <c r="B56" t="str">
        <f t="shared" si="1"/>
        <v>T0052B067B059P021</v>
      </c>
      <c r="C56" t="s">
        <v>202</v>
      </c>
      <c r="D56" s="8" t="s">
        <v>37</v>
      </c>
      <c r="E56" s="19" t="str">
        <f>LOOKUP(D56,[3]BankCode!B:B,[3]BankCode!A:A)</f>
        <v>067</v>
      </c>
      <c r="F56" s="23" t="s">
        <v>158</v>
      </c>
      <c r="G56" s="24" t="s">
        <v>158</v>
      </c>
      <c r="H56" s="26" t="s">
        <v>1106</v>
      </c>
      <c r="I56" s="15" t="str">
        <f>LOOKUP(H56,[3]Region!A:A,[3]Region!D:D)</f>
        <v>021</v>
      </c>
      <c r="J56" s="8" t="s">
        <v>1251</v>
      </c>
      <c r="K56" s="15" t="str">
        <f>LOOKUP(J56,[3]Branch!A:A,[3]Branch!B:B)</f>
        <v>059</v>
      </c>
      <c r="L56" s="17" t="s">
        <v>862</v>
      </c>
      <c r="M56" s="18">
        <f>LOOKUP(L56,[3]Country!A:A,[3]Country!D:D)</f>
        <v>764</v>
      </c>
    </row>
    <row r="57" spans="1:13">
      <c r="A57" t="str">
        <f t="shared" si="0"/>
        <v>TSCO:T0053:กระบี่:กระบี่</v>
      </c>
      <c r="B57" t="str">
        <f t="shared" si="1"/>
        <v>T0053B067B059P081</v>
      </c>
      <c r="C57" t="s">
        <v>203</v>
      </c>
      <c r="D57" s="8" t="s">
        <v>37</v>
      </c>
      <c r="E57" s="19" t="str">
        <f>LOOKUP(D57,[3]BankCode!B:B,[3]BankCode!A:A)</f>
        <v>067</v>
      </c>
      <c r="F57" s="20" t="s">
        <v>159</v>
      </c>
      <c r="G57" s="21" t="s">
        <v>159</v>
      </c>
      <c r="H57" s="26" t="s">
        <v>1001</v>
      </c>
      <c r="I57" s="15" t="str">
        <f>LOOKUP(H57,[3]Region!A:A,[3]Region!D:D)</f>
        <v>081</v>
      </c>
      <c r="J57" s="8" t="s">
        <v>1252</v>
      </c>
      <c r="K57" s="15" t="str">
        <f>LOOKUP(J57,[3]Branch!A:A,[3]Branch!B:B)</f>
        <v>059</v>
      </c>
      <c r="L57" s="17" t="s">
        <v>862</v>
      </c>
      <c r="M57" s="18">
        <f>LOOKUP(L57,[3]Country!A:A,[3]Country!D:D)</f>
        <v>764</v>
      </c>
    </row>
    <row r="58" spans="1:13">
      <c r="A58" t="str">
        <f t="shared" si="0"/>
        <v>TSCO:T0054:ตรัง:ตรัง</v>
      </c>
      <c r="B58" t="str">
        <f t="shared" si="1"/>
        <v>T0054B067B059P092</v>
      </c>
      <c r="C58" t="s">
        <v>204</v>
      </c>
      <c r="D58" s="8" t="s">
        <v>37</v>
      </c>
      <c r="E58" s="19" t="str">
        <f>LOOKUP(D58,[3]BankCode!B:B,[3]BankCode!A:A)</f>
        <v>067</v>
      </c>
      <c r="F58" s="23" t="s">
        <v>160</v>
      </c>
      <c r="G58" s="24" t="s">
        <v>160</v>
      </c>
      <c r="H58" s="26" t="s">
        <v>1157</v>
      </c>
      <c r="I58" s="15" t="str">
        <f>LOOKUP(H58,[3]Region!A:A,[3]Region!D:D)</f>
        <v>092</v>
      </c>
      <c r="J58" s="8" t="s">
        <v>1253</v>
      </c>
      <c r="K58" s="15" t="str">
        <f>LOOKUP(J58,[3]Branch!A:A,[3]Branch!B:B)</f>
        <v>059</v>
      </c>
      <c r="L58" s="17" t="s">
        <v>862</v>
      </c>
      <c r="M58" s="18">
        <f>LOOKUP(L58,[3]Country!A:A,[3]Country!D:D)</f>
        <v>764</v>
      </c>
    </row>
    <row r="59" spans="1:13">
      <c r="A59" t="str">
        <f t="shared" si="0"/>
        <v>TSCO:T0055:ภูเก็ต:ถนนรัษฎา ภูเก็ต</v>
      </c>
      <c r="B59" t="str">
        <f t="shared" si="1"/>
        <v>T0055B067B059P083</v>
      </c>
      <c r="C59" t="s">
        <v>205</v>
      </c>
      <c r="D59" s="8" t="s">
        <v>37</v>
      </c>
      <c r="E59" s="19" t="str">
        <f>LOOKUP(D59,[3]BankCode!B:B,[3]BankCode!A:A)</f>
        <v>067</v>
      </c>
      <c r="F59" s="20" t="s">
        <v>161</v>
      </c>
      <c r="G59" s="21" t="s">
        <v>162</v>
      </c>
      <c r="H59" s="26" t="s">
        <v>1091</v>
      </c>
      <c r="I59" s="15" t="str">
        <f>LOOKUP(H59,[3]Region!A:A,[3]Region!D:D)</f>
        <v>083</v>
      </c>
      <c r="J59" s="8" t="s">
        <v>1254</v>
      </c>
      <c r="K59" s="15" t="str">
        <f>LOOKUP(J59,[3]Branch!A:A,[3]Branch!B:B)</f>
        <v>059</v>
      </c>
      <c r="L59" s="17" t="s">
        <v>862</v>
      </c>
      <c r="M59" s="18">
        <f>LOOKUP(L59,[3]Country!A:A,[3]Country!D:D)</f>
        <v>764</v>
      </c>
    </row>
    <row r="60" spans="1:13">
      <c r="A60" t="str">
        <f t="shared" si="0"/>
        <v>TSCO:T0056:ภูเก็ต:ภูเก็ต</v>
      </c>
      <c r="B60" t="str">
        <f t="shared" si="1"/>
        <v>T0056B067B059P083</v>
      </c>
      <c r="C60" t="s">
        <v>206</v>
      </c>
      <c r="D60" s="8" t="s">
        <v>37</v>
      </c>
      <c r="E60" s="19" t="str">
        <f>LOOKUP(D60,[3]BankCode!B:B,[3]BankCode!A:A)</f>
        <v>067</v>
      </c>
      <c r="F60" s="23" t="s">
        <v>162</v>
      </c>
      <c r="G60" s="24" t="s">
        <v>162</v>
      </c>
      <c r="H60" s="26" t="s">
        <v>1091</v>
      </c>
      <c r="I60" s="15" t="str">
        <f>LOOKUP(H60,[3]Region!A:A,[3]Region!D:D)</f>
        <v>083</v>
      </c>
      <c r="J60" s="8" t="s">
        <v>1255</v>
      </c>
      <c r="K60" s="15" t="str">
        <f>LOOKUP(J60,[3]Branch!A:A,[3]Branch!B:B)</f>
        <v>059</v>
      </c>
      <c r="L60" s="17" t="s">
        <v>862</v>
      </c>
      <c r="M60" s="18">
        <f>LOOKUP(L60,[3]Country!A:A,[3]Country!D:D)</f>
        <v>764</v>
      </c>
    </row>
    <row r="61" spans="1:13">
      <c r="A61" t="str">
        <f t="shared" si="0"/>
        <v>TSCO:T0057:สงขลา:ถนนนิพัทธ์อุทิศ 2 หาดใหญ่</v>
      </c>
      <c r="B61" t="str">
        <f t="shared" si="1"/>
        <v>T0057B067B059P090</v>
      </c>
      <c r="C61" t="s">
        <v>207</v>
      </c>
      <c r="D61" s="8" t="s">
        <v>37</v>
      </c>
      <c r="E61" s="19" t="str">
        <f>LOOKUP(D61,[3]BankCode!B:B,[3]BankCode!A:A)</f>
        <v>067</v>
      </c>
      <c r="F61" s="20" t="s">
        <v>163</v>
      </c>
      <c r="G61" s="21" t="s">
        <v>164</v>
      </c>
      <c r="H61" s="26" t="s">
        <v>1139</v>
      </c>
      <c r="I61" s="15" t="str">
        <f>LOOKUP(H61,[3]Region!A:A,[3]Region!D:D)</f>
        <v>090</v>
      </c>
      <c r="J61" s="8" t="s">
        <v>1256</v>
      </c>
      <c r="K61" s="15" t="str">
        <f>LOOKUP(J61,[3]Branch!A:A,[3]Branch!B:B)</f>
        <v>059</v>
      </c>
      <c r="L61" s="17" t="s">
        <v>862</v>
      </c>
      <c r="M61" s="18">
        <f>LOOKUP(L61,[3]Country!A:A,[3]Country!D:D)</f>
        <v>764</v>
      </c>
    </row>
    <row r="62" spans="1:13">
      <c r="A62" t="str">
        <f t="shared" si="0"/>
        <v>TSCO:T0058:สงขลา:สงขลา</v>
      </c>
      <c r="B62" t="str">
        <f t="shared" si="1"/>
        <v>T0058B067B059P090</v>
      </c>
      <c r="C62" t="s">
        <v>208</v>
      </c>
      <c r="D62" s="8" t="s">
        <v>37</v>
      </c>
      <c r="E62" s="19" t="str">
        <f>LOOKUP(D62,[3]BankCode!B:B,[3]BankCode!A:A)</f>
        <v>067</v>
      </c>
      <c r="F62" s="23" t="s">
        <v>164</v>
      </c>
      <c r="G62" s="24" t="s">
        <v>164</v>
      </c>
      <c r="H62" s="26" t="s">
        <v>1139</v>
      </c>
      <c r="I62" s="15" t="str">
        <f>LOOKUP(H62,[3]Region!A:A,[3]Region!D:D)</f>
        <v>090</v>
      </c>
      <c r="J62" s="8" t="s">
        <v>1257</v>
      </c>
      <c r="K62" s="15" t="str">
        <f>LOOKUP(J62,[3]Branch!A:A,[3]Branch!B:B)</f>
        <v>059</v>
      </c>
      <c r="L62" s="17" t="s">
        <v>862</v>
      </c>
      <c r="M62" s="18">
        <f>LOOKUP(L62,[3]Country!A:A,[3]Country!D:D)</f>
        <v>764</v>
      </c>
    </row>
    <row r="63" spans="1:13">
      <c r="A63" t="str">
        <f t="shared" si="0"/>
        <v>TSCO:T0059:สุราษฎร์ธานี:สุราษฎร์ธานี</v>
      </c>
      <c r="B63" t="str">
        <f t="shared" si="1"/>
        <v>T0059B067B059P084</v>
      </c>
      <c r="C63" t="s">
        <v>209</v>
      </c>
      <c r="D63" s="8" t="s">
        <v>37</v>
      </c>
      <c r="E63" s="19" t="str">
        <f>LOOKUP(D63,[3]BankCode!B:B,[3]BankCode!A:A)</f>
        <v>067</v>
      </c>
      <c r="F63" s="20" t="s">
        <v>165</v>
      </c>
      <c r="G63" s="21" t="s">
        <v>165</v>
      </c>
      <c r="H63" s="26" t="s">
        <v>1148</v>
      </c>
      <c r="I63" s="15" t="str">
        <f>LOOKUP(H63,[3]Region!A:A,[3]Region!D:D)</f>
        <v>084</v>
      </c>
      <c r="J63" s="8" t="s">
        <v>1258</v>
      </c>
      <c r="K63" s="15" t="str">
        <f>LOOKUP(J63,[3]Branch!A:A,[3]Branch!B:B)</f>
        <v>059</v>
      </c>
      <c r="L63" s="17" t="s">
        <v>862</v>
      </c>
      <c r="M63" s="18">
        <f>LOOKUP(L63,[3]Country!A:A,[3]Country!D:D)</f>
        <v>764</v>
      </c>
    </row>
    <row r="64" spans="1:13">
      <c r="A64" t="str">
        <f>CONCATENATE(D64,":",C64,":",G64,":",F64)</f>
        <v>KTBA:K0006:พิษณุโลก:พิษณุโลก</v>
      </c>
      <c r="B64" t="str">
        <f t="shared" si="1"/>
        <v>K0006B006B060P065</v>
      </c>
      <c r="C64" t="s">
        <v>3172</v>
      </c>
      <c r="D64" s="8" t="s">
        <v>7</v>
      </c>
      <c r="E64" s="58" t="s">
        <v>6</v>
      </c>
      <c r="F64" s="23" t="s">
        <v>145</v>
      </c>
      <c r="G64" s="24" t="s">
        <v>145</v>
      </c>
      <c r="H64" s="59" t="s">
        <v>1082</v>
      </c>
      <c r="I64" s="15" t="s">
        <v>32</v>
      </c>
      <c r="J64" s="8" t="s">
        <v>3173</v>
      </c>
      <c r="K64" s="15" t="str">
        <f>LOOKUP(J64,[4]Branch!A:A,[4]Branch!B:B)</f>
        <v>060</v>
      </c>
      <c r="L64" s="17" t="s">
        <v>862</v>
      </c>
      <c r="M64" s="18">
        <f>LOOKUP(L64,[4]Country!A:A,[4]Country!D:D)</f>
        <v>764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7A11256-7FC2-46EC-B7D7-3BD12CB62DC7}">
          <x14:formula1>
            <xm:f>'D:\งานปี 2018\12.December\MOckup Tisco ORM\Mockup V0.1\ATM&amp;Mobile\[TISCO_Mockupdata_BR001_ORM_V0.1_20181206_koii.xlsx]Branch'!#REF!</xm:f>
          </x14:formula1>
          <xm:sqref>J5:J63</xm:sqref>
        </x14:dataValidation>
        <x14:dataValidation type="list" allowBlank="1" showInputMessage="1" showErrorMessage="1" xr:uid="{AEE47479-BEAA-48A9-9CB2-E050B1A10CF6}">
          <x14:formula1>
            <xm:f>'D:\งานปี 2018\12.December\MOckup Tisco ORM\Mockup V0.1\ATM&amp;Mobile\[TISCO_Mockupdata_BR001_ORM_V0.1_20181206_koii.xlsx]Region'!#REF!</xm:f>
          </x14:formula1>
          <xm:sqref>H5:H63</xm:sqref>
        </x14:dataValidation>
        <x14:dataValidation type="list" allowBlank="1" showInputMessage="1" showErrorMessage="1" xr:uid="{EBC00C81-D73A-4799-BCA1-D805BED6C391}">
          <x14:formula1>
            <xm:f>'C:\Users\koiizaii\Downloads\[Rule2_TISCO_Mockupdata_UT_V0.1_20180911.xlsx]Country'!#REF!</xm:f>
          </x14:formula1>
          <xm:sqref>L64</xm:sqref>
        </x14:dataValidation>
        <x14:dataValidation type="list" allowBlank="1" showInputMessage="1" showErrorMessage="1" xr:uid="{7F6C9E31-DC14-4511-AF23-42750B248018}">
          <x14:formula1>
            <xm:f>'C:\Users\koiizaii\Downloads\[Rule2_TISCO_Mockupdata_UT_V0.1_20180911.xlsx]Branch'!#REF!</xm:f>
          </x14:formula1>
          <xm:sqref>J64</xm:sqref>
        </x14:dataValidation>
        <x14:dataValidation type="list" allowBlank="1" showInputMessage="1" showErrorMessage="1" xr:uid="{034D811A-2712-4469-B2A9-AF9B1813E5A7}">
          <x14:formula1>
            <xm:f>'D:\งานปี 2018\12.December\MOckup Tisco ORM\Mockup V0.1\ATM&amp;Mobile\[TISCO_Mockupdata_BR001_ORM_V0.1_20181206_koii.xlsx]Country'!#REF!</xm:f>
          </x14:formula1>
          <xm:sqref>L5:L63</xm:sqref>
        </x14:dataValidation>
        <x14:dataValidation type="list" allowBlank="1" showInputMessage="1" showErrorMessage="1" xr:uid="{6017C307-303D-464F-808F-B4AC752AFAF5}">
          <x14:formula1>
            <xm:f>'D:\งานปี 2018\12.December\MOckup Tisco ORM\Mockup V0.1\ATM&amp;Mobile\[TISCO_Mockupdata_BR001_ORM_V0.1_20181206_koii.xlsx]BankCode'!#REF!</xm:f>
          </x14:formula1>
          <xm:sqref>D5:D63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6"/>
  <sheetViews>
    <sheetView workbookViewId="0">
      <selection activeCell="B37" sqref="B37"/>
    </sheetView>
  </sheetViews>
  <sheetFormatPr defaultRowHeight="15"/>
  <cols>
    <col min="1" max="1" width="52.28515625" customWidth="1"/>
    <col min="2" max="2" width="20" customWidth="1"/>
    <col min="3" max="4" width="8.42578125" customWidth="1"/>
    <col min="5" max="5" width="39.28515625" bestFit="1" customWidth="1"/>
  </cols>
  <sheetData>
    <row r="1" spans="1:5">
      <c r="A1" t="str">
        <f t="shared" ref="A1:A32" si="0">CONCATENATE(B1,":",E1)</f>
        <v>ATM_00XXXX:Purchase</v>
      </c>
      <c r="B1" s="35" t="s">
        <v>2954</v>
      </c>
      <c r="C1" s="35" t="s">
        <v>2878</v>
      </c>
      <c r="D1" s="35"/>
      <c r="E1" s="36" t="s">
        <v>2879</v>
      </c>
    </row>
    <row r="2" spans="1:5">
      <c r="A2" t="str">
        <f t="shared" si="0"/>
        <v>ATM_100000:Fast Cash</v>
      </c>
      <c r="B2" s="35" t="s">
        <v>2917</v>
      </c>
      <c r="C2" s="35" t="s">
        <v>2881</v>
      </c>
      <c r="D2" s="35"/>
      <c r="E2" s="36" t="s">
        <v>2882</v>
      </c>
    </row>
    <row r="3" spans="1:5">
      <c r="A3" t="str">
        <f t="shared" si="0"/>
        <v>ATM_10XXXX:Cash Withdrawal</v>
      </c>
      <c r="B3" s="35" t="s">
        <v>2955</v>
      </c>
      <c r="C3" s="35" t="s">
        <v>51</v>
      </c>
      <c r="D3" s="35"/>
      <c r="E3" s="36" t="s">
        <v>2880</v>
      </c>
    </row>
    <row r="4" spans="1:5">
      <c r="A4" t="str">
        <f t="shared" si="0"/>
        <v>ATM_20XXXX:Purchase Cancel</v>
      </c>
      <c r="B4" s="35" t="s">
        <v>2956</v>
      </c>
      <c r="C4" s="35" t="s">
        <v>2883</v>
      </c>
      <c r="D4" s="35"/>
      <c r="E4" s="36" t="s">
        <v>2884</v>
      </c>
    </row>
    <row r="5" spans="1:5">
      <c r="A5" t="str">
        <f t="shared" si="0"/>
        <v>ATM_30XXXX:Balance Inquiry</v>
      </c>
      <c r="B5" s="35" t="s">
        <v>2957</v>
      </c>
      <c r="C5" s="35" t="s">
        <v>2885</v>
      </c>
      <c r="D5" s="35"/>
      <c r="E5" s="36" t="s">
        <v>2886</v>
      </c>
    </row>
    <row r="6" spans="1:5">
      <c r="A6" t="str">
        <f t="shared" si="0"/>
        <v xml:space="preserve">ATM_31XXXX:Transfer 3rd - Inquiry           </v>
      </c>
      <c r="B6" s="35" t="s">
        <v>2958</v>
      </c>
      <c r="C6" s="35" t="s">
        <v>2890</v>
      </c>
      <c r="D6" s="35"/>
      <c r="E6" s="36" t="s">
        <v>2891</v>
      </c>
    </row>
    <row r="7" spans="1:5">
      <c r="A7" t="str">
        <f t="shared" si="0"/>
        <v xml:space="preserve">ATM_35XXXX:Bill Payment Inquiry                            </v>
      </c>
      <c r="B7" s="35" t="s">
        <v>2959</v>
      </c>
      <c r="C7" s="35" t="s">
        <v>2905</v>
      </c>
      <c r="D7" s="35"/>
      <c r="E7" s="36" t="s">
        <v>2906</v>
      </c>
    </row>
    <row r="8" spans="1:5">
      <c r="A8" t="str">
        <f t="shared" si="0"/>
        <v xml:space="preserve">ATM_39XXXX:ORFT  - Inquiry </v>
      </c>
      <c r="B8" s="37" t="s">
        <v>2960</v>
      </c>
      <c r="C8" s="37" t="s">
        <v>2893</v>
      </c>
      <c r="D8" s="37"/>
      <c r="E8" s="36" t="s">
        <v>2894</v>
      </c>
    </row>
    <row r="9" spans="1:5">
      <c r="A9" t="str">
        <f t="shared" si="0"/>
        <v xml:space="preserve">ATM_39XXXX:PromptPay - Lookup                           </v>
      </c>
      <c r="B9" s="37" t="s">
        <v>2960</v>
      </c>
      <c r="C9" s="37" t="s">
        <v>2893</v>
      </c>
      <c r="D9" s="37"/>
      <c r="E9" s="36" t="s">
        <v>2898</v>
      </c>
    </row>
    <row r="10" spans="1:5">
      <c r="A10" t="str">
        <f t="shared" si="0"/>
        <v xml:space="preserve">ATM_40XXXX_CR:Transfer 1st - Transfer </v>
      </c>
      <c r="B10" s="35" t="s">
        <v>2974</v>
      </c>
      <c r="C10" s="35" t="s">
        <v>2975</v>
      </c>
      <c r="D10" s="35"/>
      <c r="E10" s="36" t="s">
        <v>2912</v>
      </c>
    </row>
    <row r="11" spans="1:5">
      <c r="A11" t="str">
        <f t="shared" si="0"/>
        <v xml:space="preserve">ATM_40XXXX_DR:Transfer 1st - Transfer </v>
      </c>
      <c r="B11" s="35" t="s">
        <v>2967</v>
      </c>
      <c r="C11" s="35" t="s">
        <v>2889</v>
      </c>
      <c r="D11" s="35"/>
      <c r="E11" s="36" t="s">
        <v>2912</v>
      </c>
    </row>
    <row r="12" spans="1:5">
      <c r="A12" t="str">
        <f t="shared" si="0"/>
        <v>ATM_41XXXX_CR:Transfer 3rd - Transfer</v>
      </c>
      <c r="B12" s="35" t="s">
        <v>2970</v>
      </c>
      <c r="C12" s="35" t="s">
        <v>2971</v>
      </c>
      <c r="D12" s="35"/>
      <c r="E12" s="36" t="s">
        <v>2911</v>
      </c>
    </row>
    <row r="13" spans="1:5">
      <c r="A13" t="str">
        <f t="shared" si="0"/>
        <v>ATM_41XXXX_DR:Transfer 3rd - Transfer</v>
      </c>
      <c r="B13" s="35" t="s">
        <v>2968</v>
      </c>
      <c r="C13" s="35" t="s">
        <v>2892</v>
      </c>
      <c r="D13" s="35"/>
      <c r="E13" s="36" t="s">
        <v>2911</v>
      </c>
    </row>
    <row r="14" spans="1:5">
      <c r="A14" t="str">
        <f t="shared" si="0"/>
        <v xml:space="preserve">ATM_49XXXX_CR:ORFT  - Transfer      </v>
      </c>
      <c r="B14" s="37" t="s">
        <v>2972</v>
      </c>
      <c r="C14" s="37" t="s">
        <v>2973</v>
      </c>
      <c r="D14" s="37"/>
      <c r="E14" s="36" t="s">
        <v>2910</v>
      </c>
    </row>
    <row r="15" spans="1:5">
      <c r="A15" t="str">
        <f t="shared" si="0"/>
        <v xml:space="preserve">ATM_49XXXX_DR:ORFT  - Transfer      </v>
      </c>
      <c r="B15" s="37" t="s">
        <v>2969</v>
      </c>
      <c r="C15" s="37" t="s">
        <v>2895</v>
      </c>
      <c r="D15" s="37"/>
      <c r="E15" s="36" t="s">
        <v>2910</v>
      </c>
    </row>
    <row r="16" spans="1:5">
      <c r="A16" t="str">
        <f t="shared" si="0"/>
        <v xml:space="preserve">ATM_49XXXX_DR:PromptPay - Transfer 
</v>
      </c>
      <c r="B16" s="37" t="s">
        <v>2969</v>
      </c>
      <c r="C16" s="37" t="s">
        <v>2895</v>
      </c>
      <c r="D16" s="37"/>
      <c r="E16" s="38" t="s">
        <v>2909</v>
      </c>
    </row>
    <row r="17" spans="1:5">
      <c r="A17" t="str">
        <f t="shared" si="0"/>
        <v xml:space="preserve">ATM_53XXXX:Bill Payment with A/C Transfer           
</v>
      </c>
      <c r="B17" s="35" t="s">
        <v>2961</v>
      </c>
      <c r="C17" s="35" t="s">
        <v>2907</v>
      </c>
      <c r="D17" s="35"/>
      <c r="E17" s="38" t="s">
        <v>2908</v>
      </c>
    </row>
    <row r="18" spans="1:5">
      <c r="A18" t="str">
        <f t="shared" si="0"/>
        <v>ATM_70XXXX:Mini-statement</v>
      </c>
      <c r="B18" s="35" t="s">
        <v>2962</v>
      </c>
      <c r="C18" s="35" t="s">
        <v>2896</v>
      </c>
      <c r="D18" s="35"/>
      <c r="E18" s="36" t="s">
        <v>2897</v>
      </c>
    </row>
    <row r="19" spans="1:5">
      <c r="A19" t="str">
        <f t="shared" si="0"/>
        <v xml:space="preserve">ATM_78XX00:PromptPay - Update AnyID                      </v>
      </c>
      <c r="B19" s="35" t="s">
        <v>2963</v>
      </c>
      <c r="C19" s="35" t="s">
        <v>2903</v>
      </c>
      <c r="D19" s="35"/>
      <c r="E19" s="36" t="s">
        <v>2904</v>
      </c>
    </row>
    <row r="20" spans="1:5">
      <c r="A20" t="str">
        <f t="shared" si="0"/>
        <v>ATM_78XX01:PromptPay - registration AnyID by  National ID</v>
      </c>
      <c r="B20" s="35" t="s">
        <v>2964</v>
      </c>
      <c r="C20" s="35" t="s">
        <v>2899</v>
      </c>
      <c r="D20" s="35"/>
      <c r="E20" s="36" t="s">
        <v>2900</v>
      </c>
    </row>
    <row r="21" spans="1:5">
      <c r="A21" t="str">
        <f t="shared" si="0"/>
        <v xml:space="preserve">ATM_78XX02:PromptPay - registration AnyID by  Mobile     </v>
      </c>
      <c r="B21" s="35" t="s">
        <v>2965</v>
      </c>
      <c r="C21" s="35" t="s">
        <v>2901</v>
      </c>
      <c r="D21" s="35"/>
      <c r="E21" s="36" t="s">
        <v>2902</v>
      </c>
    </row>
    <row r="22" spans="1:5">
      <c r="A22" t="str">
        <f t="shared" si="0"/>
        <v>ATM_81XXXX:PIN Change</v>
      </c>
      <c r="B22" s="35" t="s">
        <v>2966</v>
      </c>
      <c r="C22" s="35" t="s">
        <v>2887</v>
      </c>
      <c r="D22" s="35"/>
      <c r="E22" s="36" t="s">
        <v>2888</v>
      </c>
    </row>
    <row r="23" spans="1:5">
      <c r="A23" t="str">
        <f t="shared" si="0"/>
        <v>BRANCH_BPDDA:BILLPAY/ชำระค่าสินค้า</v>
      </c>
      <c r="B23" s="43" t="s">
        <v>3026</v>
      </c>
      <c r="D23" s="43" t="s">
        <v>3095</v>
      </c>
      <c r="E23" s="48" t="s">
        <v>3063</v>
      </c>
    </row>
    <row r="24" spans="1:5">
      <c r="A24" t="str">
        <f t="shared" si="0"/>
        <v>BRANCH_BPDDA_ER:Error Correction BILLPAY/ชำระค่าสินค้า</v>
      </c>
      <c r="B24" s="44" t="s">
        <v>3008</v>
      </c>
      <c r="D24" s="44" t="s">
        <v>2916</v>
      </c>
      <c r="E24" s="48" t="s">
        <v>3064</v>
      </c>
    </row>
    <row r="25" spans="1:5">
      <c r="A25" t="str">
        <f t="shared" si="0"/>
        <v>BRANCH_BPSAV:BILLPAY/ชำระค่าสินค้า</v>
      </c>
      <c r="B25" s="44" t="s">
        <v>3027</v>
      </c>
      <c r="D25" s="44" t="s">
        <v>3095</v>
      </c>
      <c r="E25" s="50" t="s">
        <v>3063</v>
      </c>
    </row>
    <row r="26" spans="1:5">
      <c r="A26" t="str">
        <f t="shared" si="0"/>
        <v>BRANCH_BPSAV_ER:Error Correction BILLPAY/ชำระค่าสินค้า</v>
      </c>
      <c r="B26" s="44" t="s">
        <v>3009</v>
      </c>
      <c r="D26" s="44" t="s">
        <v>2916</v>
      </c>
      <c r="E26" s="50" t="s">
        <v>3064</v>
      </c>
    </row>
    <row r="27" spans="1:5">
      <c r="A27" t="str">
        <f t="shared" si="0"/>
        <v>BRANCH_BPTRD:BILLPAY-TR/ชำระค่าสินค้า-หักบัญชี</v>
      </c>
      <c r="B27" s="44" t="s">
        <v>3056</v>
      </c>
      <c r="D27" s="44" t="s">
        <v>2916</v>
      </c>
      <c r="E27" s="50" t="s">
        <v>3065</v>
      </c>
    </row>
    <row r="28" spans="1:5" ht="25.5">
      <c r="A28" t="str">
        <f t="shared" si="0"/>
        <v>BRANCH_BPTRD_ER:Error Correction BILLPAY-TR/ชำระค่าสินค้า-หักบัญชี</v>
      </c>
      <c r="B28" s="44" t="s">
        <v>3006</v>
      </c>
      <c r="D28" s="44" t="s">
        <v>3095</v>
      </c>
      <c r="E28" s="50" t="s">
        <v>3066</v>
      </c>
    </row>
    <row r="29" spans="1:5">
      <c r="A29" t="str">
        <f t="shared" si="0"/>
        <v>BRANCH_BPTRS:BILLPAY-TR/ชำระค่าสินค้า-หักบัญชี</v>
      </c>
      <c r="B29" s="44" t="s">
        <v>3057</v>
      </c>
      <c r="D29" s="44" t="s">
        <v>2916</v>
      </c>
      <c r="E29" s="50" t="s">
        <v>3065</v>
      </c>
    </row>
    <row r="30" spans="1:5" ht="25.5">
      <c r="A30" t="str">
        <f t="shared" si="0"/>
        <v>BRANCH_BPTRS_ER:Error Correction BILLPAY-TR/ชำระค่าสินค้า-หักบัญชี</v>
      </c>
      <c r="B30" s="44" t="s">
        <v>3007</v>
      </c>
      <c r="D30" s="44" t="s">
        <v>3095</v>
      </c>
      <c r="E30" s="50" t="s">
        <v>3066</v>
      </c>
    </row>
    <row r="31" spans="1:5">
      <c r="A31" t="str">
        <f t="shared" si="0"/>
        <v>BRANCH_CHG_LINE:Change line</v>
      </c>
      <c r="B31" s="43" t="s">
        <v>3023</v>
      </c>
      <c r="D31" s="43" t="s">
        <v>3096</v>
      </c>
      <c r="E31" s="46" t="s">
        <v>3098</v>
      </c>
    </row>
    <row r="32" spans="1:5">
      <c r="A32" t="str">
        <f t="shared" si="0"/>
        <v>BRANCH_CHG_PB:Change Passbook</v>
      </c>
      <c r="B32" s="44" t="s">
        <v>3024</v>
      </c>
      <c r="D32" s="43" t="s">
        <v>3096</v>
      </c>
      <c r="E32" s="45" t="s">
        <v>3099</v>
      </c>
    </row>
    <row r="33" spans="1:5">
      <c r="A33" t="str">
        <f t="shared" ref="A33:A64" si="1">CONCATENATE(B33,":",E33)</f>
        <v>BRANCH_CKDTR:Chq.Issurance-TR/ซื้อเช็คธ.หักบัญชี</v>
      </c>
      <c r="B33" s="44" t="s">
        <v>2984</v>
      </c>
      <c r="D33" s="44" t="s">
        <v>2916</v>
      </c>
      <c r="E33" s="44" t="s">
        <v>3176</v>
      </c>
    </row>
    <row r="34" spans="1:5">
      <c r="A34" t="str">
        <f t="shared" si="1"/>
        <v>BRANCH_CKDTR_ER:</v>
      </c>
      <c r="B34" s="44" t="s">
        <v>2996</v>
      </c>
      <c r="D34" s="44" t="s">
        <v>3095</v>
      </c>
      <c r="E34" s="44"/>
    </row>
    <row r="35" spans="1:5">
      <c r="A35" t="str">
        <f t="shared" si="1"/>
        <v>BRANCH_CKSTR:Chq.Issurance-TR/ซื้อเช็คธ.หักบัญชี</v>
      </c>
      <c r="B35" s="44" t="s">
        <v>2985</v>
      </c>
      <c r="D35" s="44" t="s">
        <v>2916</v>
      </c>
      <c r="E35" s="44" t="s">
        <v>3176</v>
      </c>
    </row>
    <row r="36" spans="1:5">
      <c r="A36" t="str">
        <f t="shared" si="1"/>
        <v>BRANCH_CKSTR_ER:</v>
      </c>
      <c r="B36" s="44" t="s">
        <v>2997</v>
      </c>
      <c r="D36" s="44" t="s">
        <v>3095</v>
      </c>
      <c r="E36" s="44"/>
    </row>
    <row r="37" spans="1:5">
      <c r="A37" t="str">
        <f t="shared" si="1"/>
        <v>BRANCH_CLSCD:</v>
      </c>
      <c r="B37" s="44" t="s">
        <v>2979</v>
      </c>
      <c r="D37" s="44" t="s">
        <v>2916</v>
      </c>
      <c r="E37" s="44"/>
    </row>
    <row r="38" spans="1:5">
      <c r="A38" t="str">
        <f t="shared" si="1"/>
        <v>BRANCH_CLSCD_ER:</v>
      </c>
      <c r="B38" s="44" t="s">
        <v>2991</v>
      </c>
      <c r="D38" s="44" t="s">
        <v>3095</v>
      </c>
      <c r="E38" s="44"/>
    </row>
    <row r="39" spans="1:5">
      <c r="A39" t="str">
        <f t="shared" si="1"/>
        <v>BRANCH_CLSD:DDA Closeout/ปิดบัญชี</v>
      </c>
      <c r="B39" s="44" t="s">
        <v>2980</v>
      </c>
      <c r="D39" s="44" t="s">
        <v>2916</v>
      </c>
      <c r="E39" s="44" t="s">
        <v>3178</v>
      </c>
    </row>
    <row r="40" spans="1:5">
      <c r="A40" t="str">
        <f t="shared" si="1"/>
        <v>BRANCH_CLSD_ER:</v>
      </c>
      <c r="B40" s="44" t="s">
        <v>2992</v>
      </c>
      <c r="D40" s="44" t="s">
        <v>3095</v>
      </c>
      <c r="E40" s="43"/>
    </row>
    <row r="41" spans="1:5">
      <c r="A41" t="str">
        <f t="shared" si="1"/>
        <v>BRANCH_CLSS:SAV Closeout/ปิดบัญชี</v>
      </c>
      <c r="B41" s="44" t="s">
        <v>2981</v>
      </c>
      <c r="D41" s="44" t="s">
        <v>2916</v>
      </c>
      <c r="E41" s="44" t="s">
        <v>3177</v>
      </c>
    </row>
    <row r="42" spans="1:5">
      <c r="A42" t="str">
        <f t="shared" si="1"/>
        <v>BRANCH_CLSS_ER:</v>
      </c>
      <c r="B42" s="44" t="s">
        <v>2993</v>
      </c>
      <c r="D42" s="44" t="s">
        <v>3095</v>
      </c>
      <c r="E42" s="44"/>
    </row>
    <row r="43" spans="1:5">
      <c r="A43" t="str">
        <f t="shared" si="1"/>
        <v>BRANCH_CLSTRD:</v>
      </c>
      <c r="B43" s="44" t="s">
        <v>2982</v>
      </c>
      <c r="D43" s="44" t="s">
        <v>2916</v>
      </c>
      <c r="E43" s="44"/>
    </row>
    <row r="44" spans="1:5">
      <c r="A44" t="str">
        <f t="shared" si="1"/>
        <v>BRANCH_CLSTRD_ER:</v>
      </c>
      <c r="B44" s="44" t="s">
        <v>2994</v>
      </c>
      <c r="D44" s="44" t="s">
        <v>3095</v>
      </c>
      <c r="E44" s="44"/>
    </row>
    <row r="45" spans="1:5">
      <c r="A45" t="str">
        <f t="shared" si="1"/>
        <v>BRANCH_CLSTRS:</v>
      </c>
      <c r="B45" s="44" t="s">
        <v>2983</v>
      </c>
      <c r="D45" s="44" t="s">
        <v>2916</v>
      </c>
      <c r="E45" s="44"/>
    </row>
    <row r="46" spans="1:5">
      <c r="A46" t="str">
        <f t="shared" si="1"/>
        <v>BRANCH_CLSTRS_ER:</v>
      </c>
      <c r="B46" s="44" t="s">
        <v>2995</v>
      </c>
      <c r="D46" s="44" t="s">
        <v>3095</v>
      </c>
      <c r="E46" s="44"/>
    </row>
    <row r="47" spans="1:5">
      <c r="A47" t="str">
        <f t="shared" si="1"/>
        <v>BRANCH_DCDR:RD Deposit /ฝากเงิน</v>
      </c>
      <c r="B47" s="44" t="s">
        <v>3010</v>
      </c>
      <c r="D47" s="44" t="s">
        <v>3095</v>
      </c>
      <c r="E47" s="49" t="s">
        <v>3067</v>
      </c>
    </row>
    <row r="48" spans="1:5">
      <c r="A48" t="str">
        <f t="shared" si="1"/>
        <v>BRANCH_DCDR_ER:Error Correction RD Deposit /ฝากเงิน</v>
      </c>
      <c r="B48" s="44" t="s">
        <v>2998</v>
      </c>
      <c r="D48" s="44" t="s">
        <v>2916</v>
      </c>
      <c r="E48" s="49" t="s">
        <v>3068</v>
      </c>
    </row>
    <row r="49" spans="1:5">
      <c r="A49" t="str">
        <f t="shared" si="1"/>
        <v>BRANCH_DCDROCK:</v>
      </c>
      <c r="B49" s="44" t="s">
        <v>3014</v>
      </c>
      <c r="D49" s="44" t="s">
        <v>3095</v>
      </c>
      <c r="E49" s="44"/>
    </row>
    <row r="50" spans="1:5">
      <c r="A50" t="str">
        <f t="shared" si="1"/>
        <v>BRANCH_DCDROCK_ER:</v>
      </c>
      <c r="B50" s="44" t="s">
        <v>3019</v>
      </c>
      <c r="D50" s="44" t="s">
        <v>2916</v>
      </c>
      <c r="E50" s="44"/>
    </row>
    <row r="51" spans="1:5">
      <c r="A51" t="str">
        <f t="shared" si="1"/>
        <v>BRANCH_DCDT:TD Deposit /ฝากเงิน</v>
      </c>
      <c r="B51" s="44" t="s">
        <v>3011</v>
      </c>
      <c r="D51" s="44" t="s">
        <v>3095</v>
      </c>
      <c r="E51" s="49" t="s">
        <v>3069</v>
      </c>
    </row>
    <row r="52" spans="1:5">
      <c r="A52" t="str">
        <f t="shared" si="1"/>
        <v>BRANCH_DCDT_ER:Error Correction TD Deposit /ฝากเงิน</v>
      </c>
      <c r="B52" s="44" t="s">
        <v>2999</v>
      </c>
      <c r="D52" s="44" t="s">
        <v>2916</v>
      </c>
      <c r="E52" s="49" t="s">
        <v>3070</v>
      </c>
    </row>
    <row r="53" spans="1:5">
      <c r="A53" t="str">
        <f t="shared" si="1"/>
        <v>BRANCH_DCI:Cash Deposit /ฝากเงินสด</v>
      </c>
      <c r="B53" s="44" t="s">
        <v>3062</v>
      </c>
      <c r="D53" s="44" t="s">
        <v>3095</v>
      </c>
      <c r="E53" s="45" t="s">
        <v>3094</v>
      </c>
    </row>
    <row r="54" spans="1:5">
      <c r="A54" t="str">
        <f t="shared" si="1"/>
        <v>BRANCH_DDDA:DDA Deposit /ฝากเงิน</v>
      </c>
      <c r="B54" s="44" t="s">
        <v>3012</v>
      </c>
      <c r="D54" s="44" t="s">
        <v>3095</v>
      </c>
      <c r="E54" s="49" t="s">
        <v>3071</v>
      </c>
    </row>
    <row r="55" spans="1:5">
      <c r="A55" t="str">
        <f t="shared" si="1"/>
        <v>BRANCH_DDDA_ER:Error Correction DDA Deposit /ฝากเงิน</v>
      </c>
      <c r="B55" s="44" t="s">
        <v>3000</v>
      </c>
      <c r="D55" s="44" t="s">
        <v>2916</v>
      </c>
      <c r="E55" s="49" t="s">
        <v>3072</v>
      </c>
    </row>
    <row r="56" spans="1:5">
      <c r="A56" t="str">
        <f t="shared" si="1"/>
        <v>BRANCH_DDDAOCK:DDA Deposit /ฝากเงิน</v>
      </c>
      <c r="B56" s="44" t="s">
        <v>3015</v>
      </c>
      <c r="D56" s="44" t="s">
        <v>3095</v>
      </c>
      <c r="E56" s="49" t="s">
        <v>3071</v>
      </c>
    </row>
    <row r="57" spans="1:5">
      <c r="A57" t="str">
        <f t="shared" si="1"/>
        <v>BRANCH_DDDAOCK_ER:Error Correction DDA Deposit /ฝากเงิน</v>
      </c>
      <c r="B57" s="44" t="s">
        <v>3020</v>
      </c>
      <c r="D57" s="44" t="s">
        <v>2916</v>
      </c>
      <c r="E57" s="49" t="s">
        <v>3072</v>
      </c>
    </row>
    <row r="58" spans="1:5">
      <c r="A58" t="str">
        <f t="shared" si="1"/>
        <v>BRANCH_DGL:GL Cash deposit</v>
      </c>
      <c r="B58" s="44" t="s">
        <v>3061</v>
      </c>
      <c r="D58" s="44" t="s">
        <v>3095</v>
      </c>
      <c r="E58" s="45" t="s">
        <v>3093</v>
      </c>
    </row>
    <row r="59" spans="1:5">
      <c r="A59" t="str">
        <f t="shared" si="1"/>
        <v>BRANCH_DSAV:SAV Deposit /ฝากเงิน</v>
      </c>
      <c r="B59" s="44" t="s">
        <v>3013</v>
      </c>
      <c r="D59" s="44" t="s">
        <v>3095</v>
      </c>
      <c r="E59" s="49" t="s">
        <v>3073</v>
      </c>
    </row>
    <row r="60" spans="1:5">
      <c r="A60" t="str">
        <f t="shared" si="1"/>
        <v>BRANCH_DSAV_ER:Error Correction SAV Deposit /ฝากเงิน</v>
      </c>
      <c r="B60" s="44" t="s">
        <v>3001</v>
      </c>
      <c r="D60" s="44" t="s">
        <v>2916</v>
      </c>
      <c r="E60" s="49" t="s">
        <v>3074</v>
      </c>
    </row>
    <row r="61" spans="1:5">
      <c r="A61" t="str">
        <f t="shared" si="1"/>
        <v>BRANCH_DSAVOCK:SAV Deposit /ฝากเงิน</v>
      </c>
      <c r="B61" s="44" t="s">
        <v>3016</v>
      </c>
      <c r="D61" s="44" t="s">
        <v>3095</v>
      </c>
      <c r="E61" s="49" t="s">
        <v>3073</v>
      </c>
    </row>
    <row r="62" spans="1:5">
      <c r="A62" t="str">
        <f t="shared" si="1"/>
        <v>BRANCH_DSAVOCK_ER:Error Correction SAV Deposit /ฝากเงิน</v>
      </c>
      <c r="B62" s="44" t="s">
        <v>3021</v>
      </c>
      <c r="D62" s="44" t="s">
        <v>2916</v>
      </c>
      <c r="E62" s="49" t="s">
        <v>3074</v>
      </c>
    </row>
    <row r="63" spans="1:5">
      <c r="A63" t="str">
        <f t="shared" si="1"/>
        <v>BRANCH_INQUIRY:Account Inquiey</v>
      </c>
      <c r="B63" s="43" t="s">
        <v>3025</v>
      </c>
      <c r="D63" s="43" t="s">
        <v>3096</v>
      </c>
      <c r="E63" s="46" t="s">
        <v>3100</v>
      </c>
    </row>
    <row r="64" spans="1:5">
      <c r="A64" t="str">
        <f t="shared" si="1"/>
        <v>BRANCH_LOGIN:Login</v>
      </c>
      <c r="B64" s="43" t="s">
        <v>3022</v>
      </c>
      <c r="D64" s="43" t="s">
        <v>3096</v>
      </c>
      <c r="E64" s="46" t="s">
        <v>3097</v>
      </c>
    </row>
    <row r="65" spans="1:5">
      <c r="A65" t="str">
        <f t="shared" ref="A65:A85" si="2">CONCATENATE(B65,":",E65)</f>
        <v>BRANCH_TRDD:Transfer to DDA</v>
      </c>
      <c r="B65" s="44" t="s">
        <v>3017</v>
      </c>
      <c r="D65" s="44" t="s">
        <v>3095</v>
      </c>
      <c r="E65" s="49" t="s">
        <v>3075</v>
      </c>
    </row>
    <row r="66" spans="1:5">
      <c r="A66" t="str">
        <f t="shared" si="2"/>
        <v>BRANCH_TRDD_ER:Error Correction Transfer to DDA</v>
      </c>
      <c r="B66" s="44" t="s">
        <v>3004</v>
      </c>
      <c r="D66" s="43" t="s">
        <v>2916</v>
      </c>
      <c r="E66" s="49" t="s">
        <v>3076</v>
      </c>
    </row>
    <row r="67" spans="1:5">
      <c r="A67" t="str">
        <f t="shared" si="2"/>
        <v>BRANCH_TRDGL:Transfer to GL</v>
      </c>
      <c r="B67" s="44" t="s">
        <v>3058</v>
      </c>
      <c r="D67" s="44" t="s">
        <v>2916</v>
      </c>
      <c r="E67" s="49" t="s">
        <v>3089</v>
      </c>
    </row>
    <row r="68" spans="1:5">
      <c r="A68" t="str">
        <f t="shared" si="2"/>
        <v>BRANCH_TRDGL_ER:Error Correction Transfer to GL</v>
      </c>
      <c r="B68" s="44" t="s">
        <v>3059</v>
      </c>
      <c r="D68" s="44" t="s">
        <v>3095</v>
      </c>
      <c r="E68" s="49" t="s">
        <v>3090</v>
      </c>
    </row>
    <row r="69" spans="1:5">
      <c r="A69" t="str">
        <f t="shared" si="2"/>
        <v>BRANCH_TRDS:Transfer to SAV</v>
      </c>
      <c r="B69" s="44" t="s">
        <v>3018</v>
      </c>
      <c r="D69" s="44" t="s">
        <v>3095</v>
      </c>
      <c r="E69" s="49" t="s">
        <v>3077</v>
      </c>
    </row>
    <row r="70" spans="1:5">
      <c r="A70" t="str">
        <f t="shared" si="2"/>
        <v>BRANCH_TRDS_ER:Error Correction Transfer to SAV</v>
      </c>
      <c r="B70" s="44" t="s">
        <v>3005</v>
      </c>
      <c r="D70" s="44" t="s">
        <v>2916</v>
      </c>
      <c r="E70" s="49" t="s">
        <v>3078</v>
      </c>
    </row>
    <row r="71" spans="1:5">
      <c r="A71" t="str">
        <f t="shared" si="2"/>
        <v>BRANCH_TRWD:Transfer from DDA</v>
      </c>
      <c r="B71" s="44" t="s">
        <v>2986</v>
      </c>
      <c r="D71" s="44" t="s">
        <v>2916</v>
      </c>
      <c r="E71" s="49" t="s">
        <v>3079</v>
      </c>
    </row>
    <row r="72" spans="1:5">
      <c r="A72" t="str">
        <f t="shared" si="2"/>
        <v>BRANCH_TRWD_ER:Error Correction Transfer from DDA</v>
      </c>
      <c r="B72" s="44" t="s">
        <v>3002</v>
      </c>
      <c r="D72" s="44" t="s">
        <v>3095</v>
      </c>
      <c r="E72" s="49" t="s">
        <v>3080</v>
      </c>
    </row>
    <row r="73" spans="1:5">
      <c r="A73" t="str">
        <f t="shared" si="2"/>
        <v>BRANCH_TRWGL:Transfer from GL</v>
      </c>
      <c r="B73" s="44" t="s">
        <v>3029</v>
      </c>
      <c r="D73" s="44" t="s">
        <v>2916</v>
      </c>
      <c r="E73" s="49" t="s">
        <v>3091</v>
      </c>
    </row>
    <row r="74" spans="1:5">
      <c r="A74" t="str">
        <f t="shared" si="2"/>
        <v>BRANCH_TRWGL_ER:Error Correction Transfer from GL</v>
      </c>
      <c r="B74" s="44" t="s">
        <v>3060</v>
      </c>
      <c r="D74" s="44" t="s">
        <v>3095</v>
      </c>
      <c r="E74" s="49" t="s">
        <v>3092</v>
      </c>
    </row>
    <row r="75" spans="1:5">
      <c r="A75" t="str">
        <f t="shared" si="2"/>
        <v>BRANCH_TRWS:Transfer from SAV</v>
      </c>
      <c r="B75" s="44" t="s">
        <v>2987</v>
      </c>
      <c r="D75" s="44" t="s">
        <v>2916</v>
      </c>
      <c r="E75" s="49" t="s">
        <v>3081</v>
      </c>
    </row>
    <row r="76" spans="1:5">
      <c r="A76" t="str">
        <f t="shared" si="2"/>
        <v>BRANCH_TRWS_ER:Error Correction Transfer from SAV</v>
      </c>
      <c r="B76" s="44" t="s">
        <v>3003</v>
      </c>
      <c r="D76" s="44" t="s">
        <v>3095</v>
      </c>
      <c r="E76" s="49" t="s">
        <v>3082</v>
      </c>
    </row>
    <row r="77" spans="1:5">
      <c r="A77" t="str">
        <f t="shared" si="2"/>
        <v>BRANCH_WCDTS:</v>
      </c>
      <c r="B77" s="43" t="s">
        <v>2976</v>
      </c>
      <c r="D77" s="43" t="s">
        <v>2916</v>
      </c>
      <c r="E77" s="46"/>
    </row>
    <row r="78" spans="1:5">
      <c r="A78" t="str">
        <f t="shared" si="2"/>
        <v>BRANCH_WCDTS:TD Withdrawal/ถอนเงิน</v>
      </c>
      <c r="B78" s="43" t="s">
        <v>2976</v>
      </c>
      <c r="D78" s="44" t="s">
        <v>2916</v>
      </c>
      <c r="E78" s="49" t="s">
        <v>3083</v>
      </c>
    </row>
    <row r="79" spans="1:5">
      <c r="A79" t="str">
        <f t="shared" si="2"/>
        <v>BRANCH_WCDTS_ER:</v>
      </c>
      <c r="B79" s="43" t="s">
        <v>2988</v>
      </c>
      <c r="D79" s="43" t="s">
        <v>3095</v>
      </c>
      <c r="E79" s="43"/>
    </row>
    <row r="80" spans="1:5">
      <c r="A80" t="str">
        <f t="shared" si="2"/>
        <v>BRANCH_WCDTS_ER:Error Correction TD Withdrawal/ถอนเงิน</v>
      </c>
      <c r="B80" s="43" t="s">
        <v>2988</v>
      </c>
      <c r="D80" s="44" t="s">
        <v>3095</v>
      </c>
      <c r="E80" s="47" t="s">
        <v>3084</v>
      </c>
    </row>
    <row r="81" spans="1:5">
      <c r="A81" t="str">
        <f t="shared" si="2"/>
        <v>BRANCH_WDDA:DDA Withdrawal/ถอนเงิน</v>
      </c>
      <c r="B81" s="44" t="s">
        <v>2977</v>
      </c>
      <c r="D81" s="44" t="s">
        <v>2916</v>
      </c>
      <c r="E81" s="47" t="s">
        <v>3085</v>
      </c>
    </row>
    <row r="82" spans="1:5">
      <c r="A82" t="str">
        <f t="shared" si="2"/>
        <v>BRANCH_WDDA_ER:Error Correction DDA Withdrawal/ถอนเงิน</v>
      </c>
      <c r="B82" s="44" t="s">
        <v>2989</v>
      </c>
      <c r="D82" s="44" t="s">
        <v>3095</v>
      </c>
      <c r="E82" s="47" t="s">
        <v>3086</v>
      </c>
    </row>
    <row r="83" spans="1:5">
      <c r="A83" t="str">
        <f t="shared" si="2"/>
        <v>BRANCH_WGL:</v>
      </c>
      <c r="B83" s="43" t="s">
        <v>3028</v>
      </c>
      <c r="D83" s="44" t="s">
        <v>3095</v>
      </c>
      <c r="E83" s="44"/>
    </row>
    <row r="84" spans="1:5">
      <c r="A84" t="str">
        <f t="shared" si="2"/>
        <v>BRANCH_WSAV:SAV Withdrawal /ถอนเงิน</v>
      </c>
      <c r="B84" s="44" t="s">
        <v>2978</v>
      </c>
      <c r="D84" s="44" t="s">
        <v>2916</v>
      </c>
      <c r="E84" s="47" t="s">
        <v>3087</v>
      </c>
    </row>
    <row r="85" spans="1:5">
      <c r="A85" t="str">
        <f t="shared" si="2"/>
        <v>BRANCH_WSAV_ER:Error Correction SAV Withdrawal /ถอนเงิน</v>
      </c>
      <c r="B85" s="44" t="s">
        <v>2990</v>
      </c>
      <c r="D85" s="44" t="s">
        <v>3095</v>
      </c>
      <c r="E85" s="47" t="s">
        <v>3088</v>
      </c>
    </row>
    <row r="86" spans="1:5">
      <c r="B86" s="44"/>
      <c r="E86" s="44"/>
    </row>
    <row r="87" spans="1:5">
      <c r="B87" s="44"/>
      <c r="E87" s="44"/>
    </row>
    <row r="88" spans="1:5">
      <c r="B88" s="44"/>
      <c r="E88" s="44"/>
    </row>
    <row r="89" spans="1:5">
      <c r="B89" s="44"/>
      <c r="E89" s="44"/>
    </row>
    <row r="90" spans="1:5">
      <c r="B90" s="44"/>
      <c r="E90" s="44"/>
    </row>
    <row r="91" spans="1:5">
      <c r="B91" s="44"/>
      <c r="E91" s="44"/>
    </row>
    <row r="92" spans="1:5">
      <c r="B92" s="44"/>
      <c r="E92" s="44"/>
    </row>
    <row r="93" spans="1:5">
      <c r="B93" s="44"/>
      <c r="E93" s="44"/>
    </row>
    <row r="94" spans="1:5">
      <c r="B94" s="44"/>
      <c r="E94" s="44"/>
    </row>
    <row r="95" spans="1:5">
      <c r="B95" s="44"/>
      <c r="E95" s="44"/>
    </row>
    <row r="96" spans="1:5">
      <c r="B96" s="44"/>
      <c r="E96" s="44"/>
    </row>
    <row r="97" spans="2:5">
      <c r="B97" s="44"/>
      <c r="E97" s="44"/>
    </row>
    <row r="98" spans="2:5">
      <c r="B98" s="44"/>
      <c r="E98" s="44"/>
    </row>
    <row r="99" spans="2:5">
      <c r="B99" s="44"/>
      <c r="E99" s="44"/>
    </row>
    <row r="100" spans="2:5">
      <c r="B100" s="44"/>
      <c r="E100" s="44"/>
    </row>
    <row r="101" spans="2:5">
      <c r="B101" s="44"/>
      <c r="E101" s="44"/>
    </row>
    <row r="102" spans="2:5">
      <c r="B102" s="44"/>
      <c r="E102" s="44"/>
    </row>
    <row r="103" spans="2:5">
      <c r="B103" s="43"/>
      <c r="E103" s="43"/>
    </row>
    <row r="104" spans="2:5">
      <c r="B104" s="43"/>
      <c r="E104" s="43"/>
    </row>
    <row r="105" spans="2:5">
      <c r="B105" s="44"/>
      <c r="E105" s="44"/>
    </row>
    <row r="106" spans="2:5">
      <c r="B106" s="43"/>
      <c r="E106" s="43"/>
    </row>
  </sheetData>
  <sortState xmlns:xlrd2="http://schemas.microsoft.com/office/spreadsheetml/2017/richdata2" ref="A1:E106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603"/>
  <sheetViews>
    <sheetView workbookViewId="0">
      <selection activeCell="E21" sqref="E21"/>
    </sheetView>
  </sheetViews>
  <sheetFormatPr defaultRowHeight="15"/>
  <cols>
    <col min="1" max="1" width="22.7109375" bestFit="1" customWidth="1"/>
    <col min="2" max="2" width="25.28515625" customWidth="1"/>
    <col min="3" max="3" width="5" bestFit="1" customWidth="1"/>
    <col min="4" max="4" width="2.7109375" bestFit="1" customWidth="1"/>
    <col min="5" max="5" width="72.7109375" customWidth="1"/>
  </cols>
  <sheetData>
    <row r="6" spans="1:5">
      <c r="A6" t="str">
        <f t="shared" ref="A6:A69" si="0">_xlfn.CONCAT(C6,":",E6)</f>
        <v>0742:Veterinary Services 7</v>
      </c>
      <c r="B6" s="29" t="s">
        <v>1672</v>
      </c>
      <c r="C6" s="32" t="s">
        <v>1691</v>
      </c>
      <c r="D6" s="32" t="s">
        <v>1692</v>
      </c>
      <c r="E6" s="32" t="s">
        <v>1693</v>
      </c>
    </row>
    <row r="7" spans="1:5">
      <c r="A7" t="str">
        <f t="shared" si="0"/>
        <v>0763:Agricultural Cooperatives 7</v>
      </c>
      <c r="B7" s="29" t="s">
        <v>1672</v>
      </c>
      <c r="C7" s="32" t="s">
        <v>1694</v>
      </c>
      <c r="D7" s="32" t="s">
        <v>1692</v>
      </c>
      <c r="E7" s="32" t="s">
        <v>1695</v>
      </c>
    </row>
    <row r="8" spans="1:5">
      <c r="A8" t="str">
        <f t="shared" si="0"/>
        <v>0780:Horticultural and Landscape Services 7</v>
      </c>
      <c r="B8" s="29" t="s">
        <v>1672</v>
      </c>
      <c r="C8" s="32" t="s">
        <v>1696</v>
      </c>
      <c r="D8" s="32" t="s">
        <v>1692</v>
      </c>
      <c r="E8" s="32" t="s">
        <v>1697</v>
      </c>
    </row>
    <row r="9" spans="1:5">
      <c r="A9" t="str">
        <f t="shared" si="0"/>
        <v>1520:General Contractors/ Residential and Commercial 7 1711 R Air Conditioning, Heating, and Plumbing Contractors 7 1731 R Electrical Contractors 7</v>
      </c>
      <c r="B9" s="29" t="s">
        <v>1672</v>
      </c>
      <c r="C9" s="32" t="s">
        <v>1698</v>
      </c>
      <c r="D9" s="32" t="s">
        <v>1692</v>
      </c>
      <c r="E9" s="32" t="s">
        <v>2757</v>
      </c>
    </row>
    <row r="10" spans="1:5">
      <c r="A10" t="str">
        <f t="shared" si="0"/>
        <v>1740:Insulation, Masonry, Plastering, Stonework, and Tile Setting Contractors 7</v>
      </c>
      <c r="B10" s="29" t="s">
        <v>1672</v>
      </c>
      <c r="C10" s="31" t="s">
        <v>1699</v>
      </c>
      <c r="D10" s="32" t="s">
        <v>1692</v>
      </c>
      <c r="E10" s="32" t="s">
        <v>1700</v>
      </c>
    </row>
    <row r="11" spans="1:5">
      <c r="A11" t="str">
        <f t="shared" si="0"/>
        <v>1750:Carpentry Contractors 7</v>
      </c>
      <c r="B11" s="29" t="s">
        <v>1672</v>
      </c>
      <c r="C11" s="31" t="s">
        <v>1701</v>
      </c>
      <c r="D11" s="32" t="s">
        <v>1692</v>
      </c>
      <c r="E11" s="32" t="s">
        <v>1702</v>
      </c>
    </row>
    <row r="12" spans="1:5">
      <c r="A12" t="str">
        <f t="shared" si="0"/>
        <v>1761:Roofing and Siding, Sheet Metal Work Contractors 7 1771 R Concrete Work Contractors 7</v>
      </c>
      <c r="B12" s="29" t="s">
        <v>1672</v>
      </c>
      <c r="C12" s="31" t="s">
        <v>1703</v>
      </c>
      <c r="D12" s="32" t="s">
        <v>1692</v>
      </c>
      <c r="E12" s="32" t="s">
        <v>2758</v>
      </c>
    </row>
    <row r="13" spans="1:5">
      <c r="A13" t="str">
        <f t="shared" si="0"/>
        <v>1799:Contractors, Special Trade not elsewhere classified 7</v>
      </c>
      <c r="B13" s="29" t="s">
        <v>1672</v>
      </c>
      <c r="C13" s="31" t="s">
        <v>1704</v>
      </c>
      <c r="D13" s="32" t="s">
        <v>1692</v>
      </c>
      <c r="E13" s="32" t="s">
        <v>1705</v>
      </c>
    </row>
    <row r="14" spans="1:5">
      <c r="A14" t="str">
        <f t="shared" si="0"/>
        <v>3000:United Airlines UNITED UNITED AIR 1</v>
      </c>
      <c r="B14" s="29" t="s">
        <v>1673</v>
      </c>
      <c r="C14" s="31" t="s">
        <v>1706</v>
      </c>
      <c r="D14" s="32" t="s">
        <v>1707</v>
      </c>
      <c r="E14" s="32" t="s">
        <v>1708</v>
      </c>
    </row>
    <row r="15" spans="1:5">
      <c r="A15" t="str">
        <f t="shared" si="0"/>
        <v>3001:American Airlines AMERICAN AMERICAN AIR 1 3002 X Pan American PAN AM PAN AM AIR 1</v>
      </c>
      <c r="B15" s="29" t="s">
        <v>1673</v>
      </c>
      <c r="C15" s="31" t="s">
        <v>1709</v>
      </c>
      <c r="D15" s="32" t="s">
        <v>1707</v>
      </c>
      <c r="E15" s="32" t="s">
        <v>2759</v>
      </c>
    </row>
    <row r="16" spans="1:5">
      <c r="A16" t="str">
        <f t="shared" si="0"/>
        <v>3004:Trans World Airlines TWA TWA AIRLINE 1 3005 X British Airways BRITISH BRITISH AWYS 1 3006 X Japan Airlines JAL JAL AIRLINE 1</v>
      </c>
      <c r="B16" s="29" t="s">
        <v>1673</v>
      </c>
      <c r="C16" s="31" t="s">
        <v>1710</v>
      </c>
      <c r="D16" s="32" t="s">
        <v>1707</v>
      </c>
      <c r="E16" s="32" t="s">
        <v>2760</v>
      </c>
    </row>
    <row r="17" spans="1:5">
      <c r="A17" t="str">
        <f t="shared" si="0"/>
        <v>3007:Air France AIR FRAN AIR FRANCE 1</v>
      </c>
      <c r="B17" s="29" t="s">
        <v>1673</v>
      </c>
      <c r="C17" s="32" t="s">
        <v>1711</v>
      </c>
      <c r="D17" s="32" t="s">
        <v>1707</v>
      </c>
      <c r="E17" s="32" t="s">
        <v>1712</v>
      </c>
    </row>
    <row r="18" spans="1:5">
      <c r="A18" t="str">
        <f t="shared" si="0"/>
        <v>3008:Lufthansa LUFTHAN LUFTHANSA 1</v>
      </c>
      <c r="B18" s="29" t="s">
        <v>1673</v>
      </c>
      <c r="C18" s="31" t="s">
        <v>1713</v>
      </c>
      <c r="D18" s="32" t="s">
        <v>1707</v>
      </c>
      <c r="E18" s="32" t="s">
        <v>1714</v>
      </c>
    </row>
    <row r="19" spans="1:5">
      <c r="A19" t="str">
        <f t="shared" si="0"/>
        <v>3009:Air Canada AIR CANA AIR CANADA 1</v>
      </c>
      <c r="B19" s="29" t="s">
        <v>1673</v>
      </c>
      <c r="C19" s="31" t="s">
        <v>1715</v>
      </c>
      <c r="D19" s="32" t="s">
        <v>1707</v>
      </c>
      <c r="E19" s="32" t="s">
        <v>1716</v>
      </c>
    </row>
    <row r="20" spans="1:5">
      <c r="A20" t="str">
        <f t="shared" si="0"/>
        <v>3010:KLM (Royal Dutch Airlines) KLM KLM AIRLINE 1 3011 X Aeroflot AEROFLOT AEROFLOT 1</v>
      </c>
      <c r="B20" s="29" t="s">
        <v>1673</v>
      </c>
      <c r="C20" s="30" t="s">
        <v>1717</v>
      </c>
      <c r="D20" s="32" t="s">
        <v>1707</v>
      </c>
      <c r="E20" s="32" t="s">
        <v>2761</v>
      </c>
    </row>
    <row r="21" spans="1:5">
      <c r="A21" t="str">
        <f t="shared" si="0"/>
        <v>3012:Qantas QANTAS QANTAS AIR 1</v>
      </c>
      <c r="B21" s="29" t="s">
        <v>1673</v>
      </c>
      <c r="C21" s="31" t="s">
        <v>1718</v>
      </c>
      <c r="D21" s="32" t="s">
        <v>1707</v>
      </c>
      <c r="E21" s="32" t="s">
        <v>1719</v>
      </c>
    </row>
    <row r="22" spans="1:5">
      <c r="A22" t="str">
        <f t="shared" si="0"/>
        <v>3013:Alitalia ALITALIA ALITALIA AIR 1</v>
      </c>
      <c r="B22" s="29" t="s">
        <v>1673</v>
      </c>
      <c r="C22" s="31" t="s">
        <v>1720</v>
      </c>
      <c r="D22" s="32" t="s">
        <v>1707</v>
      </c>
      <c r="E22" s="32" t="s">
        <v>1721</v>
      </c>
    </row>
    <row r="23" spans="1:5">
      <c r="A23" t="str">
        <f t="shared" si="0"/>
        <v>3014:Saudi Arabian Airlines SAUDI AI SAUDIA AIR 1</v>
      </c>
      <c r="B23" s="29" t="s">
        <v>1673</v>
      </c>
      <c r="C23" s="31" t="s">
        <v>1722</v>
      </c>
      <c r="D23" s="32" t="s">
        <v>1707</v>
      </c>
      <c r="E23" s="32" t="s">
        <v>1723</v>
      </c>
    </row>
    <row r="24" spans="1:5">
      <c r="A24" t="str">
        <f t="shared" si="0"/>
        <v>3015:Swissair SWISSAIR SWISSAIR 1</v>
      </c>
      <c r="B24" s="29" t="s">
        <v>1673</v>
      </c>
      <c r="C24" s="31" t="s">
        <v>1724</v>
      </c>
      <c r="D24" s="32" t="s">
        <v>1707</v>
      </c>
      <c r="E24" s="32" t="s">
        <v>1725</v>
      </c>
    </row>
    <row r="25" spans="1:5">
      <c r="A25" t="str">
        <f t="shared" si="0"/>
        <v>3016:Scandinavian AirlineSystem (SAS) 1</v>
      </c>
      <c r="B25" s="29" t="s">
        <v>1673</v>
      </c>
      <c r="C25" s="31" t="s">
        <v>1726</v>
      </c>
      <c r="D25" s="32" t="s">
        <v>1707</v>
      </c>
      <c r="E25" s="32" t="s">
        <v>1727</v>
      </c>
    </row>
    <row r="26" spans="1:5">
      <c r="A26" t="str">
        <f t="shared" si="0"/>
        <v>3017:South African Airways SAFRICAN SAA AIRWAYS 1 3018 X Varig (Brazil) VARIG VARIG AIR 1</v>
      </c>
      <c r="B26" s="29" t="s">
        <v>1673</v>
      </c>
      <c r="C26" s="31" t="s">
        <v>1728</v>
      </c>
      <c r="D26" s="32" t="s">
        <v>1707</v>
      </c>
      <c r="E26" s="32" t="s">
        <v>2762</v>
      </c>
    </row>
    <row r="27" spans="1:5">
      <c r="A27" t="str">
        <f t="shared" si="0"/>
        <v>3020:Air India AIR-INDI AIR-INDIA 1</v>
      </c>
      <c r="B27" s="29" t="s">
        <v>1673</v>
      </c>
      <c r="C27" s="31" t="s">
        <v>1729</v>
      </c>
      <c r="D27" s="32" t="s">
        <v>1707</v>
      </c>
      <c r="E27" s="32" t="s">
        <v>1730</v>
      </c>
    </row>
    <row r="28" spans="1:5">
      <c r="A28" t="str">
        <f t="shared" si="0"/>
        <v>3021:Air Algerie AIRALGER AIR ALGERIE 1</v>
      </c>
      <c r="B28" s="29" t="s">
        <v>1673</v>
      </c>
      <c r="C28" s="31" t="s">
        <v>1731</v>
      </c>
      <c r="D28" s="32" t="s">
        <v>1707</v>
      </c>
      <c r="E28" s="32" t="s">
        <v>1732</v>
      </c>
    </row>
    <row r="29" spans="1:5">
      <c r="A29" t="str">
        <f t="shared" si="0"/>
        <v>3022:Philippine Airlines PHILIPP PHILIPP AIR 1</v>
      </c>
      <c r="B29" s="29" t="s">
        <v>1673</v>
      </c>
      <c r="C29" s="31" t="s">
        <v>1733</v>
      </c>
      <c r="D29" s="32" t="s">
        <v>1707</v>
      </c>
      <c r="E29" s="32" t="s">
        <v>1734</v>
      </c>
    </row>
    <row r="30" spans="1:5">
      <c r="A30" t="str">
        <f t="shared" si="0"/>
        <v>3023:Mexicana MEXICANA AIR MEXICANA AIR 1</v>
      </c>
      <c r="B30" s="29" t="s">
        <v>1673</v>
      </c>
      <c r="C30" s="31" t="s">
        <v>1735</v>
      </c>
      <c r="D30" s="32" t="s">
        <v>1707</v>
      </c>
      <c r="E30" s="32" t="s">
        <v>1736</v>
      </c>
    </row>
    <row r="31" spans="1:5">
      <c r="A31" t="str">
        <f t="shared" si="0"/>
        <v>3024:Pakistan International PAKISTAN PAKISTAN AIR 1 3025 X Air New Zealand Limited International AIR NZ AIR NZ 1 3026 X Emirates Airlines EMIRATES EMIRATES 1</v>
      </c>
      <c r="B31" s="29" t="s">
        <v>1673</v>
      </c>
      <c r="C31" s="31" t="s">
        <v>1737</v>
      </c>
      <c r="D31" s="32" t="s">
        <v>1707</v>
      </c>
      <c r="E31" s="32" t="s">
        <v>2763</v>
      </c>
    </row>
    <row r="32" spans="1:5">
      <c r="A32" t="str">
        <f t="shared" si="0"/>
        <v>3027:UTA/INTERAIR (Union de Transports Aeriens) UTAAIR UTA AIRLINE 1</v>
      </c>
      <c r="B32" s="29" t="s">
        <v>1673</v>
      </c>
      <c r="C32" s="31" t="s">
        <v>1738</v>
      </c>
      <c r="D32" s="32" t="s">
        <v>1707</v>
      </c>
      <c r="E32" s="32" t="s">
        <v>1739</v>
      </c>
    </row>
    <row r="33" spans="1:5">
      <c r="A33" t="str">
        <f t="shared" si="0"/>
        <v>3028:Air Malta AIRMALTA AIR MALTA 1</v>
      </c>
      <c r="B33" s="29" t="s">
        <v>1673</v>
      </c>
      <c r="C33" s="31" t="s">
        <v>1740</v>
      </c>
      <c r="D33" s="32" t="s">
        <v>1707</v>
      </c>
      <c r="E33" s="32" t="s">
        <v>1741</v>
      </c>
    </row>
    <row r="34" spans="1:5">
      <c r="A34" t="str">
        <f t="shared" si="0"/>
        <v>3029:Sabena SABENA SABENA AIR 1</v>
      </c>
      <c r="B34" s="29" t="s">
        <v>1673</v>
      </c>
      <c r="C34" s="31" t="s">
        <v>1742</v>
      </c>
      <c r="D34" s="32" t="s">
        <v>1707</v>
      </c>
      <c r="E34" s="32" t="s">
        <v>1743</v>
      </c>
    </row>
    <row r="35" spans="1:5">
      <c r="A35" t="str">
        <f t="shared" si="0"/>
        <v>3030:Aerolineas Argentinas AERO ARG AERO ARGENT 1 3031 X Olympic Airways OLYMPICA OLYMPIC AIR 1</v>
      </c>
      <c r="B35" s="29" t="s">
        <v>1673</v>
      </c>
      <c r="C35" s="31" t="s">
        <v>1744</v>
      </c>
      <c r="D35" s="32" t="s">
        <v>1707</v>
      </c>
      <c r="E35" s="32" t="s">
        <v>2764</v>
      </c>
    </row>
    <row r="36" spans="1:5">
      <c r="A36" t="str">
        <f t="shared" si="0"/>
        <v>3032:El Al ELAL EL AL AIR 1</v>
      </c>
      <c r="B36" s="29" t="s">
        <v>1673</v>
      </c>
      <c r="C36" s="31" t="s">
        <v>1745</v>
      </c>
      <c r="D36" s="32" t="s">
        <v>1707</v>
      </c>
      <c r="E36" s="32" t="s">
        <v>1746</v>
      </c>
    </row>
    <row r="37" spans="1:5">
      <c r="A37" t="str">
        <f t="shared" si="0"/>
        <v>3033:Ansett Airlines ANSETT ANSETT AIR 1</v>
      </c>
      <c r="B37" s="29" t="s">
        <v>1673</v>
      </c>
      <c r="C37" s="31" t="s">
        <v>1747</v>
      </c>
      <c r="D37" s="32" t="s">
        <v>1707</v>
      </c>
      <c r="E37" s="32" t="s">
        <v>1748</v>
      </c>
    </row>
    <row r="38" spans="1:5">
      <c r="A38" t="str">
        <f t="shared" si="0"/>
        <v>3034:Australian Airlines (TAA) TAA AUSTRAL AIR 1</v>
      </c>
      <c r="B38" s="29" t="s">
        <v>1673</v>
      </c>
      <c r="C38" s="31" t="s">
        <v>1749</v>
      </c>
      <c r="D38" s="32" t="s">
        <v>1707</v>
      </c>
      <c r="E38" s="32" t="s">
        <v>1750</v>
      </c>
    </row>
    <row r="39" spans="1:5">
      <c r="A39" t="str">
        <f t="shared" si="0"/>
        <v>3035:Tap (Portugal) TAP TAP AIRLINE 1</v>
      </c>
      <c r="B39" s="29" t="s">
        <v>1673</v>
      </c>
      <c r="C39" s="31" t="s">
        <v>1751</v>
      </c>
      <c r="D39" s="32" t="s">
        <v>1707</v>
      </c>
      <c r="E39" s="32" t="s">
        <v>1752</v>
      </c>
    </row>
    <row r="40" spans="1:5">
      <c r="A40" t="str">
        <f t="shared" si="0"/>
        <v>3036:VASP (Brazil) VASP VASP AIR 1</v>
      </c>
      <c r="B40" s="29" t="s">
        <v>1673</v>
      </c>
      <c r="C40" s="31" t="s">
        <v>1753</v>
      </c>
      <c r="D40" s="32" t="s">
        <v>1707</v>
      </c>
      <c r="E40" s="32" t="s">
        <v>1754</v>
      </c>
    </row>
    <row r="41" spans="1:5">
      <c r="A41" t="str">
        <f t="shared" si="0"/>
        <v>3037:EgyptAir EGYPTAIR EGYPTAIR 1</v>
      </c>
      <c r="B41" s="29" t="s">
        <v>1673</v>
      </c>
      <c r="C41" s="31" t="s">
        <v>1755</v>
      </c>
      <c r="D41" s="32" t="s">
        <v>1707</v>
      </c>
      <c r="E41" s="32" t="s">
        <v>1756</v>
      </c>
    </row>
    <row r="42" spans="1:5">
      <c r="A42" t="str">
        <f t="shared" si="0"/>
        <v>3038:Kuwait Airways KUWAIT KUWAIT AIR 1 3039 X Avianca AVIANCA AVIANCA AIR 1</v>
      </c>
      <c r="B42" s="29" t="s">
        <v>1673</v>
      </c>
      <c r="C42" s="31" t="s">
        <v>1757</v>
      </c>
      <c r="D42" s="32" t="s">
        <v>1707</v>
      </c>
      <c r="E42" s="32" t="s">
        <v>1758</v>
      </c>
    </row>
    <row r="43" spans="1:5">
      <c r="A43" t="str">
        <f t="shared" si="0"/>
        <v>3040:Gulf Air (Bahrain) GULF AIR GULF AIR 1</v>
      </c>
      <c r="B43" s="29" t="s">
        <v>1673</v>
      </c>
      <c r="C43" s="31" t="s">
        <v>1759</v>
      </c>
      <c r="D43" s="32" t="s">
        <v>1707</v>
      </c>
      <c r="E43" s="32" t="s">
        <v>1760</v>
      </c>
    </row>
    <row r="44" spans="1:5">
      <c r="A44" t="str">
        <f t="shared" si="0"/>
        <v>3041:Balkan-Bulgarian Airlines BALKAN BALKAN AIR 1 3042 X Finnair FINNAIR FINNAIR 1</v>
      </c>
      <c r="B44" s="29" t="s">
        <v>1673</v>
      </c>
      <c r="C44" s="31" t="s">
        <v>1761</v>
      </c>
      <c r="D44" s="32" t="s">
        <v>1707</v>
      </c>
      <c r="E44" s="32" t="s">
        <v>1762</v>
      </c>
    </row>
    <row r="45" spans="1:5">
      <c r="A45" t="str">
        <f t="shared" si="0"/>
        <v>3043:Aer Lingus AERLING AER LINGUS 1</v>
      </c>
      <c r="B45" s="29" t="s">
        <v>1673</v>
      </c>
      <c r="C45" s="31" t="s">
        <v>1763</v>
      </c>
      <c r="D45" s="32" t="s">
        <v>1707</v>
      </c>
      <c r="E45" s="32" t="s">
        <v>1764</v>
      </c>
    </row>
    <row r="46" spans="1:5">
      <c r="A46" t="str">
        <f t="shared" si="0"/>
        <v>3044:Air Lanka AIR LANKA AIRLANKA 1</v>
      </c>
      <c r="B46" s="29" t="s">
        <v>1673</v>
      </c>
      <c r="C46" s="31" t="s">
        <v>1765</v>
      </c>
      <c r="D46" s="32" t="s">
        <v>1707</v>
      </c>
      <c r="E46" s="32" t="s">
        <v>1766</v>
      </c>
    </row>
    <row r="47" spans="1:5">
      <c r="A47" t="str">
        <f t="shared" si="0"/>
        <v>3045:Nigeria Airways NIGERIA NIGERIA AIR 1</v>
      </c>
      <c r="B47" s="29" t="s">
        <v>1673</v>
      </c>
      <c r="C47" s="31" t="s">
        <v>1767</v>
      </c>
      <c r="D47" s="32" t="s">
        <v>1707</v>
      </c>
      <c r="E47" s="32" t="s">
        <v>1768</v>
      </c>
    </row>
    <row r="48" spans="1:5">
      <c r="A48" t="str">
        <f t="shared" si="0"/>
        <v>3046:Cruzeiro do Sul (Brazil) CRUZERIO CRUZERIO AIR 1 3047 X THY (Turkey) THY THY AIRLINE 1</v>
      </c>
      <c r="B48" s="29" t="s">
        <v>1673</v>
      </c>
      <c r="C48" s="31" t="s">
        <v>1769</v>
      </c>
      <c r="D48" s="32" t="s">
        <v>1707</v>
      </c>
      <c r="E48" s="32" t="s">
        <v>2765</v>
      </c>
    </row>
    <row r="49" spans="1:5">
      <c r="A49" t="str">
        <f t="shared" si="0"/>
        <v>3048:Royal Air Maroc AIR MORO AIR MAROC 1</v>
      </c>
      <c r="B49" s="29" t="s">
        <v>1673</v>
      </c>
      <c r="C49" s="31" t="s">
        <v>1770</v>
      </c>
      <c r="D49" s="32" t="s">
        <v>1707</v>
      </c>
      <c r="E49" s="32" t="s">
        <v>1771</v>
      </c>
    </row>
    <row r="50" spans="1:5">
      <c r="A50" t="str">
        <f t="shared" si="0"/>
        <v>3049:Tunis Air TUNIS AI TUNIS AIR 1</v>
      </c>
      <c r="B50" s="29" t="s">
        <v>1673</v>
      </c>
      <c r="C50" s="31" t="s">
        <v>1772</v>
      </c>
      <c r="D50" s="32" t="s">
        <v>1707</v>
      </c>
      <c r="E50" s="32" t="s">
        <v>1773</v>
      </c>
    </row>
    <row r="51" spans="1:5">
      <c r="A51" t="str">
        <f t="shared" si="0"/>
        <v>3050:Icelandair ICELANDA ICELANDAIR 1</v>
      </c>
      <c r="B51" s="29" t="s">
        <v>1673</v>
      </c>
      <c r="C51" s="31" t="s">
        <v>1774</v>
      </c>
      <c r="D51" s="32" t="s">
        <v>1707</v>
      </c>
      <c r="E51" s="32" t="s">
        <v>1775</v>
      </c>
    </row>
    <row r="52" spans="1:5">
      <c r="A52" t="str">
        <f t="shared" si="0"/>
        <v>3051:Austrian Airlines AUSTRIAN AUSTRIAN AIR 1 3052 X Lanchile LANCHILE LANCHILE AIR 1</v>
      </c>
      <c r="B52" s="29" t="s">
        <v>1673</v>
      </c>
      <c r="C52" s="31" t="s">
        <v>1776</v>
      </c>
      <c r="D52" s="32" t="s">
        <v>1707</v>
      </c>
      <c r="E52" s="32" t="s">
        <v>2766</v>
      </c>
    </row>
    <row r="53" spans="1:5">
      <c r="A53" t="str">
        <f t="shared" si="0"/>
        <v>3053:AVIACO (Spain) AVIACO AVIACO AIR 1</v>
      </c>
      <c r="B53" s="29" t="s">
        <v>1673</v>
      </c>
      <c r="C53" s="31" t="s">
        <v>1777</v>
      </c>
      <c r="D53" s="32" t="s">
        <v>1707</v>
      </c>
      <c r="E53" s="32" t="s">
        <v>1778</v>
      </c>
    </row>
    <row r="54" spans="1:5">
      <c r="A54" t="str">
        <f t="shared" si="0"/>
        <v>3054:Ladeco (Chile) LADECO LADECO AIR 1</v>
      </c>
      <c r="B54" s="29" t="s">
        <v>1673</v>
      </c>
      <c r="C54" s="31" t="s">
        <v>1779</v>
      </c>
      <c r="D54" s="32" t="s">
        <v>1707</v>
      </c>
      <c r="E54" s="32" t="s">
        <v>1780</v>
      </c>
    </row>
    <row r="55" spans="1:5">
      <c r="A55" t="str">
        <f t="shared" si="0"/>
        <v>3055:LAB (Bolivia) LAB LAB AIRLINE 1</v>
      </c>
      <c r="B55" s="29" t="s">
        <v>1673</v>
      </c>
      <c r="C55" s="31" t="s">
        <v>1781</v>
      </c>
      <c r="D55" s="32" t="s">
        <v>1707</v>
      </c>
      <c r="E55" s="32" t="s">
        <v>1782</v>
      </c>
    </row>
    <row r="56" spans="1:5">
      <c r="A56" t="str">
        <f t="shared" si="0"/>
        <v>3056:Quebacaire QUEBECAI QUEBECAIRE 1</v>
      </c>
      <c r="B56" s="29" t="s">
        <v>1673</v>
      </c>
      <c r="C56" s="31" t="s">
        <v>1783</v>
      </c>
      <c r="D56" s="32" t="s">
        <v>1707</v>
      </c>
      <c r="E56" s="32" t="s">
        <v>1784</v>
      </c>
    </row>
    <row r="57" spans="1:5">
      <c r="A57" t="str">
        <f t="shared" si="0"/>
        <v>3057:East/West Airlines (Australia) E/W AIR E/W AIRLINE 1 3058 X Delta DELTA DELTA AIR 1</v>
      </c>
      <c r="B57" s="29" t="s">
        <v>1673</v>
      </c>
      <c r="C57" s="31" t="s">
        <v>1785</v>
      </c>
      <c r="D57" s="32" t="s">
        <v>1707</v>
      </c>
      <c r="E57" s="32" t="s">
        <v>2767</v>
      </c>
    </row>
    <row r="58" spans="1:5">
      <c r="A58" t="str">
        <f t="shared" si="0"/>
        <v>3060:Northwest Airlines NWA AIR NWA AIR 1 3061 X Continental CONTINEN CONTINENTAL 1</v>
      </c>
      <c r="B58" s="29" t="s">
        <v>1673</v>
      </c>
      <c r="C58" s="31" t="s">
        <v>1786</v>
      </c>
      <c r="D58" s="32" t="s">
        <v>1707</v>
      </c>
      <c r="E58" s="32" t="s">
        <v>1787</v>
      </c>
    </row>
    <row r="59" spans="1:5">
      <c r="A59" t="str">
        <f t="shared" si="0"/>
        <v>3063:US Airways USAIRWYS USAIRWAYS 1</v>
      </c>
      <c r="B59" s="29" t="s">
        <v>1673</v>
      </c>
      <c r="C59" s="31" t="s">
        <v>1788</v>
      </c>
      <c r="D59" s="32" t="s">
        <v>1707</v>
      </c>
      <c r="E59" s="32" t="s">
        <v>1789</v>
      </c>
    </row>
    <row r="60" spans="1:5">
      <c r="A60" t="str">
        <f t="shared" si="0"/>
        <v>3064:Adria Airways ADRIA AIR ADRIA AIR 1</v>
      </c>
      <c r="B60" s="29" t="s">
        <v>1673</v>
      </c>
      <c r="C60" s="31" t="s">
        <v>1790</v>
      </c>
      <c r="D60" s="32" t="s">
        <v>1707</v>
      </c>
      <c r="E60" s="32" t="s">
        <v>1791</v>
      </c>
    </row>
    <row r="61" spans="1:5">
      <c r="A61" t="str">
        <f t="shared" si="0"/>
        <v>3065:Air Inter AIRINTER AIRINTER 1</v>
      </c>
      <c r="B61" s="29" t="s">
        <v>1673</v>
      </c>
      <c r="C61" s="31" t="s">
        <v>1792</v>
      </c>
      <c r="D61" s="32" t="s">
        <v>1707</v>
      </c>
      <c r="E61" s="32" t="s">
        <v>1793</v>
      </c>
    </row>
    <row r="62" spans="1:5">
      <c r="A62" t="str">
        <f t="shared" si="0"/>
        <v>3066:Southwest Airlines SOUTHWES SOUTHWESTAIR 1 3067 X Vanguard Airlines VANGUARD VANGUARD 1</v>
      </c>
      <c r="B62" s="29" t="s">
        <v>1673</v>
      </c>
      <c r="C62" s="31" t="s">
        <v>1794</v>
      </c>
      <c r="D62" s="32" t="s">
        <v>1707</v>
      </c>
      <c r="E62" s="32" t="s">
        <v>2768</v>
      </c>
    </row>
    <row r="63" spans="1:5">
      <c r="A63" t="str">
        <f t="shared" si="0"/>
        <v>3071:Air British Columbia AIR B R C AIR BC 1</v>
      </c>
      <c r="B63" s="29" t="s">
        <v>1673</v>
      </c>
      <c r="C63" s="31" t="s">
        <v>1795</v>
      </c>
      <c r="D63" s="32" t="s">
        <v>1707</v>
      </c>
      <c r="E63" s="32" t="s">
        <v>1796</v>
      </c>
    </row>
    <row r="64" spans="1:5">
      <c r="A64" t="str">
        <f t="shared" si="0"/>
        <v>3075:Singapore Airlines SINGAPOR SINGAPOREAIR 1</v>
      </c>
      <c r="B64" s="29" t="s">
        <v>1673</v>
      </c>
      <c r="C64" s="31" t="s">
        <v>1797</v>
      </c>
      <c r="D64" s="32" t="s">
        <v>1707</v>
      </c>
      <c r="E64" s="32" t="s">
        <v>1798</v>
      </c>
    </row>
    <row r="65" spans="1:5">
      <c r="A65" t="str">
        <f t="shared" si="0"/>
        <v>3076:Aeromexico AEROMEXI AEROMEXICO 1</v>
      </c>
      <c r="B65" s="29" t="s">
        <v>1673</v>
      </c>
      <c r="C65" s="31" t="s">
        <v>1799</v>
      </c>
      <c r="D65" s="32" t="s">
        <v>1707</v>
      </c>
      <c r="E65" s="32" t="s">
        <v>1800</v>
      </c>
    </row>
    <row r="66" spans="1:5">
      <c r="A66" t="str">
        <f t="shared" si="0"/>
        <v>3077:Thai Airways THAIAIRW THAI AIRWAYS 1</v>
      </c>
      <c r="B66" s="29" t="s">
        <v>1673</v>
      </c>
      <c r="C66" s="31" t="s">
        <v>1801</v>
      </c>
      <c r="D66" s="32" t="s">
        <v>1707</v>
      </c>
      <c r="E66" s="32" t="s">
        <v>1802</v>
      </c>
    </row>
    <row r="67" spans="1:5">
      <c r="A67" t="str">
        <f t="shared" si="0"/>
        <v>3078:China Airlines CHINAAIR CHINA AIR 1 3081 X Nordair NORDAIR NORDAIR 1</v>
      </c>
      <c r="B67" s="29" t="s">
        <v>1673</v>
      </c>
      <c r="C67" s="31" t="s">
        <v>1803</v>
      </c>
      <c r="D67" s="32" t="s">
        <v>1707</v>
      </c>
      <c r="E67" s="32" t="s">
        <v>1804</v>
      </c>
    </row>
    <row r="68" spans="1:5">
      <c r="A68" t="str">
        <f t="shared" si="0"/>
        <v>3082:Korean Airlines KOREAN KOREAN AIR 1 3083 X Air Afrique AIRAFRIQUE AIR AFRIQUE 1</v>
      </c>
      <c r="B68" s="29" t="s">
        <v>1673</v>
      </c>
      <c r="C68" s="31" t="s">
        <v>1805</v>
      </c>
      <c r="D68" s="32" t="s">
        <v>1707</v>
      </c>
      <c r="E68" s="32" t="s">
        <v>1806</v>
      </c>
    </row>
    <row r="69" spans="1:5">
      <c r="A69" t="str">
        <f t="shared" si="0"/>
        <v>3084:a Airways (Not valid for MasterCard) EVA AIR 1</v>
      </c>
      <c r="B69" s="29" t="s">
        <v>1673</v>
      </c>
      <c r="C69" s="31" t="s">
        <v>1807</v>
      </c>
      <c r="D69" s="32" t="s">
        <v>974</v>
      </c>
      <c r="E69" s="32" t="s">
        <v>1808</v>
      </c>
    </row>
    <row r="70" spans="1:5">
      <c r="A70" t="str">
        <f t="shared" ref="A70:A133" si="1">_xlfn.CONCAT(C70,":",E70)</f>
        <v>3085:dwest Express Airlines, Inc. (Not valid for MasterCard) MIDWEST EXP 1 3086 Carnival Airlines (Not valid for MasterCard) CARNIVAL AIR 1</v>
      </c>
      <c r="B70" s="29" t="s">
        <v>1673</v>
      </c>
      <c r="C70" s="31" t="s">
        <v>1809</v>
      </c>
      <c r="D70" s="32" t="s">
        <v>1810</v>
      </c>
      <c r="E70" s="32" t="s">
        <v>2769</v>
      </c>
    </row>
    <row r="71" spans="1:5">
      <c r="A71" t="str">
        <f t="shared" si="1"/>
        <v>3087:Metro Airlines METROAI METRO AIR 1</v>
      </c>
      <c r="B71" s="29" t="s">
        <v>1673</v>
      </c>
      <c r="C71" s="31" t="s">
        <v>1811</v>
      </c>
      <c r="D71" s="32" t="s">
        <v>1707</v>
      </c>
      <c r="E71" s="32" t="s">
        <v>1812</v>
      </c>
    </row>
    <row r="72" spans="1:5">
      <c r="A72" t="str">
        <f t="shared" si="1"/>
        <v>3088:Croatia Airlines CROATIA AIR CROATIA AIR 1</v>
      </c>
      <c r="B72" s="29" t="s">
        <v>1673</v>
      </c>
      <c r="C72" s="31" t="s">
        <v>1813</v>
      </c>
      <c r="D72" s="32" t="s">
        <v>1707</v>
      </c>
      <c r="E72" s="32" t="s">
        <v>1814</v>
      </c>
    </row>
    <row r="73" spans="1:5">
      <c r="A73" t="str">
        <f t="shared" si="1"/>
        <v>3089:Transaero TRANSAERO TRANSAERO 1</v>
      </c>
      <c r="B73" s="29" t="s">
        <v>1673</v>
      </c>
      <c r="C73" s="31" t="s">
        <v>1815</v>
      </c>
      <c r="D73" s="32" t="s">
        <v>1707</v>
      </c>
      <c r="E73" s="32" t="s">
        <v>1816</v>
      </c>
    </row>
    <row r="74" spans="1:5">
      <c r="A74" t="str">
        <f t="shared" si="1"/>
        <v>3090:UNI Airways Corporation UNIAIR UNIAIR 1 3094 X Zambia Airways ZAMBIA A ZAMBIA AIR 1 3095 X Wardair (Canada) WARDAIR 1</v>
      </c>
      <c r="B74" s="29" t="s">
        <v>1673</v>
      </c>
      <c r="C74" s="31" t="s">
        <v>1817</v>
      </c>
      <c r="D74" s="32" t="s">
        <v>1707</v>
      </c>
      <c r="E74" s="32" t="s">
        <v>2770</v>
      </c>
    </row>
    <row r="75" spans="1:5">
      <c r="A75" t="str">
        <f t="shared" si="1"/>
        <v>3096:Air Zimbabwe AIR ZIMBA AIR ZIMBABWE 1</v>
      </c>
      <c r="B75" s="29" t="s">
        <v>1673</v>
      </c>
      <c r="C75" s="31" t="s">
        <v>1818</v>
      </c>
      <c r="D75" s="32" t="s">
        <v>1707</v>
      </c>
      <c r="E75" s="32" t="s">
        <v>1819</v>
      </c>
    </row>
    <row r="76" spans="1:5">
      <c r="A76" t="str">
        <f t="shared" si="1"/>
        <v>3097:Spanair SPANAIR SPANAIR 1</v>
      </c>
      <c r="B76" s="29" t="s">
        <v>1673</v>
      </c>
      <c r="C76" s="31" t="s">
        <v>1820</v>
      </c>
      <c r="D76" s="32" t="s">
        <v>1707</v>
      </c>
      <c r="E76" s="32" t="s">
        <v>1821</v>
      </c>
    </row>
    <row r="77" spans="1:5">
      <c r="A77" t="str">
        <f t="shared" si="1"/>
        <v>3098:Asiana Airlines ASIANAAI 1</v>
      </c>
      <c r="B77" s="29" t="s">
        <v>1673</v>
      </c>
      <c r="C77" s="31" t="s">
        <v>1822</v>
      </c>
      <c r="D77" s="32" t="s">
        <v>1707</v>
      </c>
      <c r="E77" s="32" t="s">
        <v>1823</v>
      </c>
    </row>
    <row r="78" spans="1:5">
      <c r="A78" t="str">
        <f t="shared" si="1"/>
        <v>3099:Cathay Pacific CATHAYPA CATHAYPACAIR 1</v>
      </c>
      <c r="B78" s="29" t="s">
        <v>1673</v>
      </c>
      <c r="C78" s="30" t="s">
        <v>1824</v>
      </c>
      <c r="D78" s="32" t="s">
        <v>1707</v>
      </c>
      <c r="E78" s="32" t="s">
        <v>1825</v>
      </c>
    </row>
    <row r="79" spans="1:5">
      <c r="A79" t="str">
        <f t="shared" si="1"/>
        <v>3100:Malaysian Airline System MALAYAI MALAY AIR 1 3102 X Iberia IBERIA IBERIA AIR 1</v>
      </c>
      <c r="B79" s="29" t="s">
        <v>1673</v>
      </c>
      <c r="C79" s="31" t="s">
        <v>1826</v>
      </c>
      <c r="D79" s="32" t="s">
        <v>1707</v>
      </c>
      <c r="E79" s="32" t="s">
        <v>1827</v>
      </c>
    </row>
    <row r="80" spans="1:5">
      <c r="A80" t="str">
        <f t="shared" si="1"/>
        <v>3103:Garuda (Indonesia) GARUDA GARUDA AIR 1</v>
      </c>
      <c r="B80" s="29" t="s">
        <v>1673</v>
      </c>
      <c r="C80" s="31" t="s">
        <v>1828</v>
      </c>
      <c r="D80" s="32" t="s">
        <v>1707</v>
      </c>
      <c r="E80" s="32" t="s">
        <v>1829</v>
      </c>
    </row>
    <row r="81" spans="1:5">
      <c r="A81" t="str">
        <f t="shared" si="1"/>
        <v>3106:Braathens S.A.F.E. (Norway) BRAATHEN BRAATHENSAIR 1</v>
      </c>
      <c r="B81" s="29" t="s">
        <v>1673</v>
      </c>
      <c r="C81" s="31" t="s">
        <v>1830</v>
      </c>
      <c r="D81" s="32" t="s">
        <v>1707</v>
      </c>
      <c r="E81" s="32" t="s">
        <v>1831</v>
      </c>
    </row>
    <row r="82" spans="1:5">
      <c r="A82" t="str">
        <f t="shared" si="1"/>
        <v>3110:Wings Airways WINGSAIR WINGS AIR 1</v>
      </c>
      <c r="B82" s="29" t="s">
        <v>1673</v>
      </c>
      <c r="C82" s="31" t="s">
        <v>1832</v>
      </c>
      <c r="D82" s="32" t="s">
        <v>1707</v>
      </c>
      <c r="E82" s="32" t="s">
        <v>1833</v>
      </c>
    </row>
    <row r="83" spans="1:5">
      <c r="A83" t="str">
        <f t="shared" si="1"/>
        <v>3111:British Midland BRITISH M BRMINDLANDAIR 1</v>
      </c>
      <c r="B83" s="29" t="s">
        <v>1673</v>
      </c>
      <c r="C83" s="31" t="s">
        <v>1834</v>
      </c>
      <c r="D83" s="32" t="s">
        <v>1707</v>
      </c>
      <c r="E83" s="32" t="s">
        <v>1835</v>
      </c>
    </row>
    <row r="84" spans="1:5">
      <c r="A84" t="str">
        <f t="shared" si="1"/>
        <v>3112:Windward Island WINDAIR WINDWRDISAIR 1 3115 X Tower Air TOWERAIR TOWERAIR 1</v>
      </c>
      <c r="B84" s="29" t="s">
        <v>1673</v>
      </c>
      <c r="C84" s="31" t="s">
        <v>1836</v>
      </c>
      <c r="D84" s="32" t="s">
        <v>1707</v>
      </c>
      <c r="E84" s="32" t="s">
        <v>1837</v>
      </c>
    </row>
    <row r="85" spans="1:5">
      <c r="A85" t="str">
        <f t="shared" si="1"/>
        <v>3117:Venezolana Internationale de Aviacion (VIASA) VIASA VIASA AIR 1</v>
      </c>
      <c r="B85" s="29" t="s">
        <v>1673</v>
      </c>
      <c r="C85" s="31" t="s">
        <v>1838</v>
      </c>
      <c r="D85" s="32" t="s">
        <v>1707</v>
      </c>
      <c r="E85" s="32" t="s">
        <v>1839</v>
      </c>
    </row>
    <row r="86" spans="1:5">
      <c r="A86" t="str">
        <f t="shared" si="1"/>
        <v>3118:Valley Airlines VALLEYA VALLEY AIR 1 3125 X Tan Airlines TAN AIR TAN AIRLINE 1</v>
      </c>
      <c r="B86" s="29" t="s">
        <v>1673</v>
      </c>
      <c r="C86" s="31" t="s">
        <v>1840</v>
      </c>
      <c r="D86" s="32" t="s">
        <v>1707</v>
      </c>
      <c r="E86" s="32" t="s">
        <v>1841</v>
      </c>
    </row>
    <row r="87" spans="1:5">
      <c r="A87" t="str">
        <f t="shared" si="1"/>
        <v>3126:Talair TALAIR TALAIR 1</v>
      </c>
      <c r="B87" s="29" t="s">
        <v>1673</v>
      </c>
      <c r="C87" s="31" t="s">
        <v>1842</v>
      </c>
      <c r="D87" s="32" t="s">
        <v>1707</v>
      </c>
      <c r="E87" s="32" t="s">
        <v>1843</v>
      </c>
    </row>
    <row r="88" spans="1:5">
      <c r="A88" t="str">
        <f t="shared" si="1"/>
        <v>3127:Taca International TACA INT TACAINTL AIR 1 3129 X Surinam Airways SURINAM SURINAM AIR 1</v>
      </c>
      <c r="B88" s="29" t="s">
        <v>1673</v>
      </c>
      <c r="C88" s="31" t="s">
        <v>1844</v>
      </c>
      <c r="D88" s="32" t="s">
        <v>1707</v>
      </c>
      <c r="E88" s="32" t="s">
        <v>2771</v>
      </c>
    </row>
    <row r="89" spans="1:5">
      <c r="A89" t="str">
        <f t="shared" si="1"/>
        <v>3130:Sunworld International Airways SUNWORLD SUNWORLD AIR 1 3132 X Frontier Airlines FRONTIER AIR FRONTIERAIR 1</v>
      </c>
      <c r="B89" s="29" t="s">
        <v>1673</v>
      </c>
      <c r="C89" s="31" t="s">
        <v>1845</v>
      </c>
      <c r="D89" s="32" t="s">
        <v>1707</v>
      </c>
      <c r="E89" s="32" t="s">
        <v>2772</v>
      </c>
    </row>
    <row r="90" spans="1:5">
      <c r="A90" t="str">
        <f t="shared" si="1"/>
        <v>3133:Sunbelt Airlines SUNBELT SUNBELT AIR 1 3135 X Sudan Airways SUDANAIR SUDAN AIR 1</v>
      </c>
      <c r="B90" s="29" t="s">
        <v>1673</v>
      </c>
      <c r="C90" s="31" t="s">
        <v>1846</v>
      </c>
      <c r="D90" s="32" t="s">
        <v>1707</v>
      </c>
      <c r="E90" s="32" t="s">
        <v>2773</v>
      </c>
    </row>
    <row r="91" spans="1:5">
      <c r="A91" t="str">
        <f t="shared" si="1"/>
        <v>3136:Qatar Airways Company W.L.L. QATAR AIR QATARAIR 1 3137 X Singleton Air SINGLETO SINGLETONAIR 1</v>
      </c>
      <c r="B91" s="29" t="s">
        <v>1673</v>
      </c>
      <c r="C91" s="31" t="s">
        <v>1847</v>
      </c>
      <c r="D91" s="32" t="s">
        <v>1707</v>
      </c>
      <c r="E91" s="32" t="s">
        <v>2774</v>
      </c>
    </row>
    <row r="92" spans="1:5">
      <c r="A92" t="str">
        <f t="shared" si="1"/>
        <v>3138:Simmons Airlines SIMMONS SIMMONS AIR 1 3143 X Scenic Airlines SCENIC A SCENIC AIR 1  3144 X Virgin Atlantic VIR ATL VIRGINATLAIR 1</v>
      </c>
      <c r="B92" s="29" t="s">
        <v>1673</v>
      </c>
      <c r="C92" s="31" t="s">
        <v>1848</v>
      </c>
      <c r="D92" s="32" t="s">
        <v>1707</v>
      </c>
      <c r="E92" s="32" t="s">
        <v>2775</v>
      </c>
    </row>
    <row r="93" spans="1:5">
      <c r="A93" t="str">
        <f t="shared" si="1"/>
        <v>3145:San Juan Airlines SAN JUAN SAN JUAN AIR 1</v>
      </c>
      <c r="B93" s="29" t="s">
        <v>1673</v>
      </c>
      <c r="C93" s="31" t="s">
        <v>1849</v>
      </c>
      <c r="D93" s="32" t="s">
        <v>1707</v>
      </c>
      <c r="E93" s="32" t="s">
        <v>1850</v>
      </c>
    </row>
    <row r="94" spans="1:5">
      <c r="A94" t="str">
        <f t="shared" si="1"/>
        <v>3146:Luxair LUXAIR LUXAIR 1</v>
      </c>
      <c r="B94" s="29" t="s">
        <v>1673</v>
      </c>
      <c r="C94" s="31" t="s">
        <v>1851</v>
      </c>
      <c r="D94" s="32" t="s">
        <v>1707</v>
      </c>
      <c r="E94" s="32" t="s">
        <v>1852</v>
      </c>
    </row>
    <row r="95" spans="1:5">
      <c r="A95" t="str">
        <f t="shared" si="1"/>
        <v>3148:Air Littoral, S.A. LITTORAL AIRLITTORAL 1</v>
      </c>
      <c r="B95" s="29" t="s">
        <v>1673</v>
      </c>
      <c r="C95" s="31" t="s">
        <v>1853</v>
      </c>
      <c r="D95" s="32" t="s">
        <v>1707</v>
      </c>
      <c r="E95" s="32" t="s">
        <v>1854</v>
      </c>
    </row>
    <row r="96" spans="1:5">
      <c r="A96" t="str">
        <f t="shared" si="1"/>
        <v>3151:Air Zaire AIR ZAIRE AIR ZAIRE 1</v>
      </c>
      <c r="B96" s="29" t="s">
        <v>1673</v>
      </c>
      <c r="C96" s="31" t="s">
        <v>1855</v>
      </c>
      <c r="D96" s="32" t="s">
        <v>1707</v>
      </c>
      <c r="E96" s="32" t="s">
        <v>1856</v>
      </c>
    </row>
    <row r="97" spans="1:5">
      <c r="A97" t="str">
        <f t="shared" si="1"/>
        <v>3154:Princeville PRINCEVI PRINCVLLEAIR 1</v>
      </c>
      <c r="B97" s="29" t="s">
        <v>1673</v>
      </c>
      <c r="C97" s="31" t="s">
        <v>1857</v>
      </c>
      <c r="D97" s="32" t="s">
        <v>1707</v>
      </c>
      <c r="E97" s="32" t="s">
        <v>1858</v>
      </c>
    </row>
    <row r="98" spans="1:5">
      <c r="A98" t="str">
        <f t="shared" si="1"/>
        <v>3156:GO FLY Ltd. GOFLY GOFLY 1</v>
      </c>
      <c r="B98" s="29" t="s">
        <v>1673</v>
      </c>
      <c r="C98" s="31" t="s">
        <v>1859</v>
      </c>
      <c r="D98" s="32" t="s">
        <v>1707</v>
      </c>
      <c r="E98" s="32" t="s">
        <v>1860</v>
      </c>
    </row>
    <row r="99" spans="1:5">
      <c r="A99" t="str">
        <f t="shared" si="1"/>
        <v>3159:Provincetown-Boston Airways (PBA) AIRLINE 1 3161 X All Nippon Airways ANAAIR ANA AIR 1</v>
      </c>
      <c r="B99" s="29" t="s">
        <v>1673</v>
      </c>
      <c r="C99" s="31" t="s">
        <v>1861</v>
      </c>
      <c r="D99" s="32" t="s">
        <v>1707</v>
      </c>
      <c r="E99" s="32" t="s">
        <v>2776</v>
      </c>
    </row>
    <row r="100" spans="1:5">
      <c r="A100" t="str">
        <f t="shared" si="1"/>
        <v>3164:Norontair NORONTAI NORONTAIR 1</v>
      </c>
      <c r="B100" s="29" t="s">
        <v>1673</v>
      </c>
      <c r="C100" s="31" t="s">
        <v>1862</v>
      </c>
      <c r="D100" s="32" t="s">
        <v>1707</v>
      </c>
      <c r="E100" s="32" t="s">
        <v>1863</v>
      </c>
    </row>
    <row r="101" spans="1:5">
      <c r="A101" t="str">
        <f t="shared" si="1"/>
        <v>3165:New York Helicopter NY HELI NY HELI 1</v>
      </c>
      <c r="B101" s="29" t="s">
        <v>1673</v>
      </c>
      <c r="C101" s="31" t="s">
        <v>1864</v>
      </c>
      <c r="D101" s="32" t="s">
        <v>1707</v>
      </c>
      <c r="E101" s="32" t="s">
        <v>1865</v>
      </c>
    </row>
    <row r="102" spans="1:5">
      <c r="A102" t="str">
        <f t="shared" si="1"/>
        <v>3170:Mount Cook MT COOK MT COOK AIR 1</v>
      </c>
      <c r="B102" s="29" t="s">
        <v>1673</v>
      </c>
      <c r="C102" s="31" t="s">
        <v>1866</v>
      </c>
      <c r="D102" s="32" t="s">
        <v>1707</v>
      </c>
      <c r="E102" s="32" t="s">
        <v>1867</v>
      </c>
    </row>
    <row r="103" spans="1:5">
      <c r="A103" t="str">
        <f t="shared" si="1"/>
        <v>3171:Canadian Airlines CANADIAN CANADIAN AIR 1 3172 X Nation Air NATIONAI NATIONAIR 1</v>
      </c>
      <c r="B103" s="29" t="s">
        <v>1673</v>
      </c>
      <c r="C103" s="31" t="s">
        <v>1868</v>
      </c>
      <c r="D103" s="32" t="s">
        <v>1707</v>
      </c>
      <c r="E103" s="32" t="s">
        <v>2777</v>
      </c>
    </row>
    <row r="104" spans="1:5">
      <c r="A104" t="str">
        <f t="shared" si="1"/>
        <v>3175:Middle East Air MIDEASTA MIDEAST AIR 1</v>
      </c>
      <c r="B104" s="29" t="s">
        <v>1673</v>
      </c>
      <c r="C104" s="31" t="s">
        <v>1869</v>
      </c>
      <c r="D104" s="32" t="s">
        <v>1707</v>
      </c>
      <c r="E104" s="32" t="s">
        <v>1870</v>
      </c>
    </row>
    <row r="105" spans="1:5">
      <c r="A105" t="str">
        <f t="shared" si="1"/>
        <v>3176:Metroflight Airlines METROFLT METROFLT AIR 1</v>
      </c>
      <c r="B105" s="29" t="s">
        <v>1673</v>
      </c>
      <c r="C105" s="31" t="s">
        <v>1871</v>
      </c>
      <c r="D105" s="32" t="s">
        <v>1707</v>
      </c>
      <c r="E105" s="32" t="s">
        <v>1872</v>
      </c>
    </row>
    <row r="106" spans="1:5">
      <c r="A106" t="str">
        <f t="shared" si="1"/>
        <v>3178:Mesa Air MESA AIR MESA AIR 1</v>
      </c>
      <c r="B106" s="29" t="s">
        <v>1673</v>
      </c>
      <c r="C106" s="31" t="s">
        <v>1873</v>
      </c>
      <c r="D106" s="32" t="s">
        <v>1707</v>
      </c>
      <c r="E106" s="32" t="s">
        <v>1874</v>
      </c>
    </row>
    <row r="107" spans="1:5">
      <c r="A107" t="str">
        <f t="shared" si="1"/>
        <v>3181:Malev Hungarian Airlines MALEV MALEV AIR 1</v>
      </c>
      <c r="B107" s="29" t="s">
        <v>1673</v>
      </c>
      <c r="C107" s="31" t="s">
        <v>1875</v>
      </c>
      <c r="D107" s="32" t="s">
        <v>1707</v>
      </c>
      <c r="E107" s="32" t="s">
        <v>1876</v>
      </c>
    </row>
    <row r="108" spans="1:5">
      <c r="A108" t="str">
        <f t="shared" si="1"/>
        <v>3182:LOT – Polish Airlines LOT LOT AIRLINE 1 3184 X LIAT LIAT LIAT AIRLINE 1</v>
      </c>
      <c r="B108" s="29" t="s">
        <v>1673</v>
      </c>
      <c r="C108" s="31" t="s">
        <v>1877</v>
      </c>
      <c r="D108" s="32" t="s">
        <v>1707</v>
      </c>
      <c r="E108" s="32" t="s">
        <v>1878</v>
      </c>
    </row>
    <row r="109" spans="1:5">
      <c r="A109" t="str">
        <f t="shared" si="1"/>
        <v>3185:LAV (Linea Aeropostal Venezolana) LAV AIRLINE 1 3186 X LAP Lineas Aeras Paraguayas LAP AIRLINE 1 3187 X LACSA (Costa Rica) LACSA LACSA AIR 1</v>
      </c>
      <c r="B109" s="29" t="s">
        <v>1673</v>
      </c>
      <c r="C109" s="31" t="s">
        <v>1879</v>
      </c>
      <c r="D109" s="32" t="s">
        <v>1707</v>
      </c>
      <c r="E109" s="32" t="s">
        <v>2778</v>
      </c>
    </row>
    <row r="110" spans="1:5">
      <c r="A110" t="str">
        <f t="shared" si="1"/>
        <v>3190:Jugoslav Air JUGOSLAV JUGOSLAV AIR 1</v>
      </c>
      <c r="B110" s="29" t="s">
        <v>1673</v>
      </c>
      <c r="C110" s="31" t="s">
        <v>1880</v>
      </c>
      <c r="D110" s="32" t="s">
        <v>1707</v>
      </c>
      <c r="E110" s="32" t="s">
        <v>1881</v>
      </c>
    </row>
    <row r="111" spans="1:5">
      <c r="A111" t="str">
        <f t="shared" si="1"/>
        <v>3191:Island Airlines ISLANDAI ISLAND AIR 1 3192 X Iran Air IRANAIR IRAN AIR 1</v>
      </c>
      <c r="B111" s="29" t="s">
        <v>1673</v>
      </c>
      <c r="C111" s="31" t="s">
        <v>1882</v>
      </c>
      <c r="D111" s="32" t="s">
        <v>1707</v>
      </c>
      <c r="E111" s="32" t="s">
        <v>1883</v>
      </c>
    </row>
    <row r="112" spans="1:5">
      <c r="A112" t="str">
        <f t="shared" si="1"/>
        <v>3193:Indian Airlines INDIAN A INDIAN AIR 1 3196 X Hawaiian Air HAWAIIAN HAWAIIAN AIR 1</v>
      </c>
      <c r="B112" s="29" t="s">
        <v>1673</v>
      </c>
      <c r="C112" s="31" t="s">
        <v>1884</v>
      </c>
      <c r="D112" s="32" t="s">
        <v>1707</v>
      </c>
      <c r="E112" s="32" t="s">
        <v>2779</v>
      </c>
    </row>
    <row r="113" spans="1:5">
      <c r="A113" t="str">
        <f t="shared" si="1"/>
        <v>3197:Havasu Airlines HAVASUAI HAVASU AIR 1 3200 X Guyana Airways GUYANA A GUYANA AIR 1 3203 X Golden Pacific Air GOLDPACA GOLDPAC AIR 1 3204 X Freedom Airlines FREEDOM FREEDOM AIR 1</v>
      </c>
      <c r="B113" s="29" t="s">
        <v>1673</v>
      </c>
      <c r="C113" s="31" t="s">
        <v>1885</v>
      </c>
      <c r="D113" s="27"/>
      <c r="E113" s="32" t="s">
        <v>2780</v>
      </c>
    </row>
    <row r="114" spans="1:5">
      <c r="A114" t="str">
        <f t="shared" si="1"/>
        <v>3206:China Eastern Airlines CHINEASTAIR CHINEASTAIR 1 3212 X Dominicana de Aviacion DOMINICA DOMINICA AIR 1 3215 X Dan Air Services DANAIRSE DANAIRSERV 1</v>
      </c>
      <c r="B114" s="29" t="s">
        <v>1673</v>
      </c>
      <c r="C114" s="31" t="s">
        <v>1886</v>
      </c>
      <c r="D114" s="32" t="s">
        <v>1707</v>
      </c>
      <c r="E114" s="32" t="s">
        <v>2781</v>
      </c>
    </row>
    <row r="115" spans="1:5">
      <c r="A115" t="str">
        <f t="shared" si="1"/>
        <v>3216:Cumberland Airlines CUMBERLN CUMBERLNDAIR 1 3217 X CSA Ceskoslovenske Aerolinie CSA AIRLINE 1</v>
      </c>
      <c r="B115" s="29" t="s">
        <v>1673</v>
      </c>
      <c r="C115" s="31" t="s">
        <v>1887</v>
      </c>
      <c r="D115" s="32" t="s">
        <v>1707</v>
      </c>
      <c r="E115" s="32" t="s">
        <v>2782</v>
      </c>
    </row>
    <row r="116" spans="1:5">
      <c r="A116" t="str">
        <f t="shared" si="1"/>
        <v>3218:Crown Air CROWN AI CROWN AIR 1</v>
      </c>
      <c r="B116" s="29" t="s">
        <v>1673</v>
      </c>
      <c r="C116" s="31" t="s">
        <v>1888</v>
      </c>
      <c r="D116" s="32" t="s">
        <v>1707</v>
      </c>
      <c r="E116" s="32" t="s">
        <v>1889</v>
      </c>
    </row>
    <row r="117" spans="1:5">
      <c r="A117" t="str">
        <f t="shared" si="1"/>
        <v>3219:Compania Panamena de Aviacion (COPA) AIRLINE 1 3220 X Compania Faucett COMPANIA COMP FAU AIR 1</v>
      </c>
      <c r="B117" s="29" t="s">
        <v>1673</v>
      </c>
      <c r="C117" s="31" t="s">
        <v>1890</v>
      </c>
      <c r="D117" s="32" t="s">
        <v>1707</v>
      </c>
      <c r="E117" s="32" t="s">
        <v>2783</v>
      </c>
    </row>
    <row r="118" spans="1:5">
      <c r="A118" t="str">
        <f t="shared" si="1"/>
        <v>3221:Transportes Aeros Militares Ecuatorianos TAME AIR TAME AIRLINE 1 3222 X Command Airways COMMAND COMMAND AIR 1</v>
      </c>
      <c r="B118" s="29" t="s">
        <v>1673</v>
      </c>
      <c r="C118" s="31" t="s">
        <v>1891</v>
      </c>
      <c r="D118" s="32" t="s">
        <v>1707</v>
      </c>
      <c r="E118" s="32" t="s">
        <v>2784</v>
      </c>
    </row>
    <row r="119" spans="1:5">
      <c r="A119" t="str">
        <f t="shared" si="1"/>
        <v>3223:Comair COMAIR COMAIR 1</v>
      </c>
      <c r="B119" s="29" t="s">
        <v>1673</v>
      </c>
      <c r="C119" s="31" t="s">
        <v>1892</v>
      </c>
      <c r="D119" s="32" t="s">
        <v>1707</v>
      </c>
      <c r="E119" s="32" t="s">
        <v>1893</v>
      </c>
    </row>
    <row r="120" spans="1:5">
      <c r="A120" t="str">
        <f t="shared" si="1"/>
        <v>3228:Cayman Airways CAYMANAI CAYMANAIR 1</v>
      </c>
      <c r="B120" s="29" t="s">
        <v>1673</v>
      </c>
      <c r="C120" s="31" t="s">
        <v>1894</v>
      </c>
      <c r="D120" s="32" t="s">
        <v>1707</v>
      </c>
      <c r="E120" s="32" t="s">
        <v>1895</v>
      </c>
    </row>
    <row r="121" spans="1:5">
      <c r="A121" t="str">
        <f t="shared" si="1"/>
        <v>3229:SAETA – Sociedad Ecuatorianos de Transportes Aereos SAETAAIR SAETA AIR 1 3231 X SAHSA – Servicio Aero de Honduras SAHSA SAHSA AIR 1</v>
      </c>
      <c r="B121" s="29" t="s">
        <v>1673</v>
      </c>
      <c r="C121" s="31" t="s">
        <v>1896</v>
      </c>
      <c r="D121" s="32" t="s">
        <v>1707</v>
      </c>
      <c r="E121" s="32" t="s">
        <v>2785</v>
      </c>
    </row>
    <row r="122" spans="1:5">
      <c r="A122" t="str">
        <f t="shared" si="1"/>
        <v>3233:Capitol Air CAPITOL CAPITOL AIR 1</v>
      </c>
      <c r="B122" s="29" t="s">
        <v>1673</v>
      </c>
      <c r="C122" s="31" t="s">
        <v>1897</v>
      </c>
      <c r="D122" s="32" t="s">
        <v>1707</v>
      </c>
      <c r="E122" s="32" t="s">
        <v>1898</v>
      </c>
    </row>
    <row r="123" spans="1:5">
      <c r="A123" t="str">
        <f t="shared" si="1"/>
        <v>3234:BWIA International BWIA BWIA AIRLINE 1 3235 X Brockway Air BROCKWAY BROCKWAY AIR 1</v>
      </c>
      <c r="B123" s="29" t="s">
        <v>1673</v>
      </c>
      <c r="C123" s="31" t="s">
        <v>1899</v>
      </c>
      <c r="D123" s="32" t="s">
        <v>1707</v>
      </c>
      <c r="E123" s="32" t="s">
        <v>2786</v>
      </c>
    </row>
    <row r="124" spans="1:5">
      <c r="A124" t="str">
        <f t="shared" si="1"/>
        <v>3238:Bemidji Airlines BEMIDJI BEMIDJI AIR 1</v>
      </c>
      <c r="B124" s="29" t="s">
        <v>1673</v>
      </c>
      <c r="C124" s="31" t="s">
        <v>1900</v>
      </c>
      <c r="D124" s="32" t="s">
        <v>1707</v>
      </c>
      <c r="E124" s="32" t="s">
        <v>1901</v>
      </c>
    </row>
    <row r="125" spans="1:5">
      <c r="A125" t="str">
        <f t="shared" si="1"/>
        <v>3239:Bar Harbor Airlines BARHARBOR BARHARBORAIR 1 3240 X Bahamasair BAHAMASA BAHAMASAIR 1</v>
      </c>
      <c r="B125" s="29" t="s">
        <v>1673</v>
      </c>
      <c r="C125" s="31" t="s">
        <v>1902</v>
      </c>
      <c r="D125" s="32" t="s">
        <v>1707</v>
      </c>
      <c r="E125" s="32" t="s">
        <v>2787</v>
      </c>
    </row>
    <row r="126" spans="1:5">
      <c r="A126" t="str">
        <f t="shared" si="1"/>
        <v>3241:Aviateca (Guatemala) AVIATECA AVIATECA AIR 1</v>
      </c>
      <c r="B126" s="29" t="s">
        <v>1673</v>
      </c>
      <c r="C126" s="31" t="s">
        <v>1903</v>
      </c>
      <c r="D126" s="32" t="s">
        <v>1707</v>
      </c>
      <c r="E126" s="32" t="s">
        <v>1904</v>
      </c>
    </row>
    <row r="127" spans="1:5">
      <c r="A127" t="str">
        <f t="shared" si="1"/>
        <v>3242:Avensa AVENSA AVENSA AIR 1</v>
      </c>
      <c r="B127" s="29" t="s">
        <v>1673</v>
      </c>
      <c r="C127" s="31" t="s">
        <v>1905</v>
      </c>
      <c r="D127" s="32" t="s">
        <v>1707</v>
      </c>
      <c r="E127" s="32" t="s">
        <v>1906</v>
      </c>
    </row>
    <row r="128" spans="1:5">
      <c r="A128" t="str">
        <f t="shared" si="1"/>
        <v>3243:Austrian Air Service AUSTRAIR AUST AIRSERV 1</v>
      </c>
      <c r="B128" s="29" t="s">
        <v>1673</v>
      </c>
      <c r="C128" s="31" t="s">
        <v>1907</v>
      </c>
      <c r="D128" s="32" t="s">
        <v>1707</v>
      </c>
      <c r="E128" s="32" t="s">
        <v>1908</v>
      </c>
    </row>
    <row r="129" spans="1:5">
      <c r="A129" t="str">
        <f t="shared" si="1"/>
        <v>3251:Aloha Airlines ALOH AI ALOHA AIR 1</v>
      </c>
      <c r="B129" s="29" t="s">
        <v>1673</v>
      </c>
      <c r="C129" s="31" t="s">
        <v>1909</v>
      </c>
      <c r="D129" s="32" t="s">
        <v>1707</v>
      </c>
      <c r="E129" s="32" t="s">
        <v>1910</v>
      </c>
    </row>
    <row r="130" spans="1:5">
      <c r="A130" t="str">
        <f t="shared" si="1"/>
        <v>3252:ALM Antilean Airlines ALM ALM AIRLINE 1 3253 X America West AMERWES AMERWESTAIR 1</v>
      </c>
      <c r="B130" s="29" t="s">
        <v>1673</v>
      </c>
      <c r="C130" s="31" t="s">
        <v>1911</v>
      </c>
      <c r="D130" s="32" t="s">
        <v>1707</v>
      </c>
      <c r="E130" s="32" t="s">
        <v>2788</v>
      </c>
    </row>
    <row r="131" spans="1:5">
      <c r="A131" t="str">
        <f t="shared" si="1"/>
        <v>3254:US Air Shuttle USAIRSHUTL U.S._AIR_SHUTTLE 1</v>
      </c>
      <c r="B131" s="29" t="s">
        <v>1673</v>
      </c>
      <c r="C131" s="31" t="s">
        <v>1912</v>
      </c>
      <c r="D131" s="32" t="s">
        <v>1707</v>
      </c>
      <c r="E131" s="32" t="s">
        <v>1913</v>
      </c>
    </row>
    <row r="132" spans="1:5">
      <c r="A132" t="str">
        <f t="shared" si="1"/>
        <v>3256:Alaska Airlines Inc. ALASKA A ALASKA AIR 1 3259 X American Trans Air AM TRANS ATA AIR 1 3261 X Air China AIR CHINA AIR CHINA 1</v>
      </c>
      <c r="B132" s="29" t="s">
        <v>1673</v>
      </c>
      <c r="C132" s="31" t="s">
        <v>1914</v>
      </c>
      <c r="D132" s="32" t="s">
        <v>1707</v>
      </c>
      <c r="E132" s="32" t="s">
        <v>2789</v>
      </c>
    </row>
    <row r="133" spans="1:5">
      <c r="A133" t="str">
        <f t="shared" si="1"/>
        <v>3262:Reno Air, Inc. RENO AIR RENO AIR 1</v>
      </c>
      <c r="B133" s="29" t="s">
        <v>1673</v>
      </c>
      <c r="C133" s="31" t="s">
        <v>1915</v>
      </c>
      <c r="D133" s="32" t="s">
        <v>1707</v>
      </c>
      <c r="E133" s="32" t="s">
        <v>1916</v>
      </c>
    </row>
    <row r="134" spans="1:5">
      <c r="A134" t="str">
        <f t="shared" ref="A134:A197" si="2">_xlfn.CONCAT(C134,":",E134)</f>
        <v>3263:Aero Servicio Carabobo (Not valid for Visa) ASC AIRLINE 1 3266 X Air Seychelles AIR SEYC AIR SEYCH 1</v>
      </c>
      <c r="B134" s="29" t="s">
        <v>1673</v>
      </c>
      <c r="C134" s="31" t="s">
        <v>1917</v>
      </c>
      <c r="D134" s="32" t="s">
        <v>1707</v>
      </c>
      <c r="E134" s="32" t="s">
        <v>2790</v>
      </c>
    </row>
    <row r="135" spans="1:5">
      <c r="A135" t="str">
        <f t="shared" si="2"/>
        <v>3267:Air Panama International AIR PANA AIR PANAMA 1</v>
      </c>
      <c r="B135" s="29" t="s">
        <v>1673</v>
      </c>
      <c r="C135" s="31" t="s">
        <v>1918</v>
      </c>
      <c r="D135" s="32" t="s">
        <v>1707</v>
      </c>
      <c r="E135" s="32" t="s">
        <v>1919</v>
      </c>
    </row>
    <row r="136" spans="1:5">
      <c r="A136" t="str">
        <f t="shared" si="2"/>
        <v>3280:Air Jamaica AIR JAMA AIR JAMAICA 1</v>
      </c>
      <c r="B136" s="29" t="s">
        <v>1673</v>
      </c>
      <c r="C136" s="31" t="s">
        <v>1920</v>
      </c>
      <c r="D136" s="32" t="s">
        <v>1707</v>
      </c>
      <c r="E136" s="32" t="s">
        <v>1921</v>
      </c>
    </row>
    <row r="137" spans="1:5">
      <c r="A137" t="str">
        <f t="shared" si="2"/>
        <v>3282:Air Djibouti AIR DJIB AIR DJIBOUTI 1</v>
      </c>
      <c r="B137" s="29" t="s">
        <v>1673</v>
      </c>
      <c r="C137" s="31" t="s">
        <v>1922</v>
      </c>
      <c r="D137" s="32" t="s">
        <v>1707</v>
      </c>
      <c r="E137" s="32" t="s">
        <v>1923</v>
      </c>
    </row>
    <row r="138" spans="1:5">
      <c r="A138" t="str">
        <f t="shared" si="2"/>
        <v>3284:Aero Virgin Islands AERVIRGI AERVIRGINIS 1 3285 X AeroPeru AEROPERU AEROPERU 1</v>
      </c>
      <c r="B138" s="29" t="s">
        <v>1673</v>
      </c>
      <c r="C138" s="31" t="s">
        <v>1924</v>
      </c>
      <c r="D138" s="32" t="s">
        <v>1707</v>
      </c>
      <c r="E138" s="32" t="s">
        <v>1925</v>
      </c>
    </row>
    <row r="139" spans="1:5">
      <c r="A139" t="str">
        <f t="shared" si="2"/>
        <v>3286:Aerolineas Nicaraguensis AERONIC AERONICARAG 1 3287 X Aero Coach Aviation AEROCOAC AEROCOACH AV 1 3292 X Cyprus Airways CYPRUSA CYPRUS AIR 1</v>
      </c>
      <c r="B139" s="29" t="s">
        <v>1673</v>
      </c>
      <c r="C139" s="31" t="s">
        <v>1926</v>
      </c>
      <c r="D139" s="32" t="s">
        <v>1707</v>
      </c>
      <c r="E139" s="32" t="s">
        <v>2791</v>
      </c>
    </row>
    <row r="140" spans="1:5">
      <c r="A140" t="str">
        <f t="shared" si="2"/>
        <v>3293:Equatoriana ECUATORI ECUATORIANA 1</v>
      </c>
      <c r="B140" s="29" t="s">
        <v>1673</v>
      </c>
      <c r="C140" s="31" t="s">
        <v>1927</v>
      </c>
      <c r="D140" s="32" t="s">
        <v>1707</v>
      </c>
      <c r="E140" s="32" t="s">
        <v>1928</v>
      </c>
    </row>
    <row r="141" spans="1:5">
      <c r="A141" t="str">
        <f t="shared" si="2"/>
        <v>3294:Ethiopian Airlines ETHIOPIA ETHIOPIAN AIR 1 3295 X Kenya Airways KENYAAIR KENYA AIR 1</v>
      </c>
      <c r="B141" s="29" t="s">
        <v>1673</v>
      </c>
      <c r="C141" s="31" t="s">
        <v>1929</v>
      </c>
      <c r="D141" s="32" t="s">
        <v>1707</v>
      </c>
      <c r="E141" s="32" t="s">
        <v>2792</v>
      </c>
    </row>
    <row r="142" spans="1:5">
      <c r="A142" t="str">
        <f t="shared" si="2"/>
        <v>3297:rom Romanian Air Transport TAROMAIR TAROM AIR 1 3298 X Air Mauritius AIRMAURI AIRMAURITIUS 1</v>
      </c>
      <c r="B142" s="29" t="s">
        <v>1673</v>
      </c>
      <c r="C142" s="31" t="s">
        <v>1930</v>
      </c>
      <c r="D142" s="32" t="s">
        <v>1931</v>
      </c>
      <c r="E142" s="32" t="s">
        <v>2793</v>
      </c>
    </row>
    <row r="143" spans="1:5">
      <c r="A143" t="str">
        <f t="shared" si="2"/>
        <v>3299:Wideroe’s Flyveselskap (Not valid for Visa) WIDEROES WIDEROES 1 3300-3350 X Reserved (Not valid for Visa)</v>
      </c>
      <c r="B143" s="29" t="s">
        <v>1673</v>
      </c>
      <c r="C143" s="31" t="s">
        <v>1932</v>
      </c>
      <c r="D143" s="32" t="s">
        <v>1707</v>
      </c>
      <c r="E143" s="32" t="s">
        <v>2794</v>
      </c>
    </row>
    <row r="144" spans="1:5">
      <c r="A144" t="str">
        <f t="shared" si="2"/>
        <v>4511:Air Carriers, Airlines – not elsewhere classified 1</v>
      </c>
      <c r="B144" s="29" t="s">
        <v>1673</v>
      </c>
      <c r="C144" s="31" t="s">
        <v>1933</v>
      </c>
      <c r="D144" s="32" t="s">
        <v>1707</v>
      </c>
      <c r="E144" s="32" t="s">
        <v>1934</v>
      </c>
    </row>
    <row r="145" spans="1:5">
      <c r="A145" t="str">
        <f t="shared" si="2"/>
        <v>3351:Affiliated Auto Rental 1</v>
      </c>
      <c r="B145" s="29" t="s">
        <v>1674</v>
      </c>
      <c r="C145" s="31" t="s">
        <v>1935</v>
      </c>
      <c r="D145" s="32" t="s">
        <v>1936</v>
      </c>
      <c r="E145" s="32" t="s">
        <v>1937</v>
      </c>
    </row>
    <row r="146" spans="1:5">
      <c r="A146" t="str">
        <f t="shared" si="2"/>
        <v>3352:American International Rent-A-Car 1</v>
      </c>
      <c r="B146" s="29" t="s">
        <v>1674</v>
      </c>
      <c r="C146" s="31" t="s">
        <v>1938</v>
      </c>
      <c r="D146" s="32" t="s">
        <v>1936</v>
      </c>
      <c r="E146" s="32" t="s">
        <v>1939</v>
      </c>
    </row>
    <row r="147" spans="1:5">
      <c r="A147" t="str">
        <f t="shared" si="2"/>
        <v>3353:Brooks Rent-A-Car 1</v>
      </c>
      <c r="B147" s="29" t="s">
        <v>1674</v>
      </c>
      <c r="C147" s="31" t="s">
        <v>1940</v>
      </c>
      <c r="D147" s="32" t="s">
        <v>1936</v>
      </c>
      <c r="E147" s="32" t="s">
        <v>1941</v>
      </c>
    </row>
    <row r="148" spans="1:5">
      <c r="A148" t="str">
        <f t="shared" si="2"/>
        <v>3354:Action Auto Rental 1</v>
      </c>
      <c r="B148" s="29" t="s">
        <v>1674</v>
      </c>
      <c r="C148" s="32" t="s">
        <v>1942</v>
      </c>
      <c r="D148" s="32" t="s">
        <v>1936</v>
      </c>
      <c r="E148" s="32" t="s">
        <v>1943</v>
      </c>
    </row>
    <row r="149" spans="1:5">
      <c r="A149" t="str">
        <f t="shared" si="2"/>
        <v>3357:Hertz 1</v>
      </c>
      <c r="B149" s="29" t="s">
        <v>1674</v>
      </c>
      <c r="C149" s="31" t="s">
        <v>1944</v>
      </c>
      <c r="D149" s="32" t="s">
        <v>1936</v>
      </c>
      <c r="E149" s="32" t="s">
        <v>1945</v>
      </c>
    </row>
    <row r="150" spans="1:5">
      <c r="A150" t="str">
        <f t="shared" si="2"/>
        <v>3359:Payless Car Rental 1</v>
      </c>
      <c r="B150" s="29" t="s">
        <v>1674</v>
      </c>
      <c r="C150" s="31" t="s">
        <v>1946</v>
      </c>
      <c r="D150" s="32" t="s">
        <v>1936</v>
      </c>
      <c r="E150" s="32" t="s">
        <v>1947</v>
      </c>
    </row>
    <row r="151" spans="1:5">
      <c r="A151" t="str">
        <f t="shared" si="2"/>
        <v>3360:Snappy Car Rental 1</v>
      </c>
      <c r="B151" s="29" t="s">
        <v>1674</v>
      </c>
      <c r="C151" s="31" t="s">
        <v>1948</v>
      </c>
      <c r="D151" s="32" t="s">
        <v>1936</v>
      </c>
      <c r="E151" s="32" t="s">
        <v>1949</v>
      </c>
    </row>
    <row r="152" spans="1:5">
      <c r="A152" t="str">
        <f t="shared" si="2"/>
        <v>3361:Airways Rent-A-Car 1</v>
      </c>
      <c r="B152" s="29" t="s">
        <v>1674</v>
      </c>
      <c r="C152" s="31" t="s">
        <v>1950</v>
      </c>
      <c r="D152" s="32" t="s">
        <v>1936</v>
      </c>
      <c r="E152" s="32" t="s">
        <v>1951</v>
      </c>
    </row>
    <row r="153" spans="1:5">
      <c r="A153" t="str">
        <f t="shared" si="2"/>
        <v>3362:Altra Auto Rental 1</v>
      </c>
      <c r="B153" s="29" t="s">
        <v>1674</v>
      </c>
      <c r="C153" s="31" t="s">
        <v>1952</v>
      </c>
      <c r="D153" s="32" t="s">
        <v>1936</v>
      </c>
      <c r="E153" s="32" t="s">
        <v>1953</v>
      </c>
    </row>
    <row r="154" spans="1:5">
      <c r="A154" t="str">
        <f t="shared" si="2"/>
        <v>3364:Agency Rent-A-Car 1</v>
      </c>
      <c r="B154" s="29" t="s">
        <v>1674</v>
      </c>
      <c r="C154" s="31" t="s">
        <v>1954</v>
      </c>
      <c r="D154" s="32" t="s">
        <v>1936</v>
      </c>
      <c r="E154" s="32" t="s">
        <v>1955</v>
      </c>
    </row>
    <row r="155" spans="1:5">
      <c r="A155" t="str">
        <f t="shared" si="2"/>
        <v>3366:Budget Rent-A-Car 1</v>
      </c>
      <c r="B155" s="29" t="s">
        <v>1674</v>
      </c>
      <c r="C155" s="31" t="s">
        <v>1956</v>
      </c>
      <c r="D155" s="32" t="s">
        <v>1936</v>
      </c>
      <c r="E155" s="32" t="s">
        <v>1957</v>
      </c>
    </row>
    <row r="156" spans="1:5">
      <c r="A156" t="str">
        <f t="shared" si="2"/>
        <v>3368:Holiday Rent-A-Car 1</v>
      </c>
      <c r="B156" s="29" t="s">
        <v>1674</v>
      </c>
      <c r="C156" s="31" t="s">
        <v>1958</v>
      </c>
      <c r="D156" s="32" t="s">
        <v>1936</v>
      </c>
      <c r="E156" s="32" t="s">
        <v>1959</v>
      </c>
    </row>
    <row r="157" spans="1:5">
      <c r="A157" t="str">
        <f t="shared" si="2"/>
        <v>3370:Rent-A-Wreck 1</v>
      </c>
      <c r="B157" s="29" t="s">
        <v>1674</v>
      </c>
      <c r="C157" s="31" t="s">
        <v>1960</v>
      </c>
      <c r="D157" s="32" t="s">
        <v>1936</v>
      </c>
      <c r="E157" s="32" t="s">
        <v>1961</v>
      </c>
    </row>
    <row r="158" spans="1:5">
      <c r="A158" t="str">
        <f t="shared" si="2"/>
        <v>3374:Accent Rent-A-Car 1</v>
      </c>
      <c r="B158" s="29" t="s">
        <v>1674</v>
      </c>
      <c r="C158" s="31" t="s">
        <v>1962</v>
      </c>
      <c r="D158" s="32" t="s">
        <v>1936</v>
      </c>
      <c r="E158" s="32" t="s">
        <v>1963</v>
      </c>
    </row>
    <row r="159" spans="1:5">
      <c r="A159" t="str">
        <f t="shared" si="2"/>
        <v>3376:Ajax Rent-A-Car 1</v>
      </c>
      <c r="B159" s="29" t="s">
        <v>1674</v>
      </c>
      <c r="C159" s="31" t="s">
        <v>1964</v>
      </c>
      <c r="D159" s="32" t="s">
        <v>1936</v>
      </c>
      <c r="E159" s="32" t="s">
        <v>1965</v>
      </c>
    </row>
    <row r="160" spans="1:5">
      <c r="A160" t="str">
        <f t="shared" si="2"/>
        <v>3380:Triangle Rent-A-Car 1</v>
      </c>
      <c r="B160" s="29" t="s">
        <v>1674</v>
      </c>
      <c r="C160" s="31" t="s">
        <v>1966</v>
      </c>
      <c r="D160" s="32" t="s">
        <v>1936</v>
      </c>
      <c r="E160" s="32" t="s">
        <v>1967</v>
      </c>
    </row>
    <row r="161" spans="1:5">
      <c r="A161" t="str">
        <f t="shared" si="2"/>
        <v>3381:Europ Car 1</v>
      </c>
      <c r="B161" s="29" t="s">
        <v>1674</v>
      </c>
      <c r="C161" s="31" t="s">
        <v>1968</v>
      </c>
      <c r="D161" s="32" t="s">
        <v>1936</v>
      </c>
      <c r="E161" s="32" t="s">
        <v>1969</v>
      </c>
    </row>
    <row r="162" spans="1:5">
      <c r="A162" t="str">
        <f t="shared" si="2"/>
        <v>3385:Tropical Rent-A-Car 1</v>
      </c>
      <c r="B162" s="29" t="s">
        <v>1674</v>
      </c>
      <c r="C162" s="31" t="s">
        <v>1970</v>
      </c>
      <c r="D162" s="32" t="s">
        <v>1936</v>
      </c>
      <c r="E162" s="32" t="s">
        <v>1971</v>
      </c>
    </row>
    <row r="163" spans="1:5">
      <c r="A163" t="str">
        <f t="shared" si="2"/>
        <v>3386:Showcase Rental Cars 1</v>
      </c>
      <c r="B163" s="29" t="s">
        <v>1674</v>
      </c>
      <c r="C163" s="31" t="s">
        <v>1972</v>
      </c>
      <c r="D163" s="32" t="s">
        <v>1936</v>
      </c>
      <c r="E163" s="32" t="s">
        <v>1973</v>
      </c>
    </row>
    <row r="164" spans="1:5">
      <c r="A164" t="str">
        <f t="shared" si="2"/>
        <v>3387:Alamo Rent-A-Car 1</v>
      </c>
      <c r="B164" s="29" t="s">
        <v>1674</v>
      </c>
      <c r="C164" s="31" t="s">
        <v>1974</v>
      </c>
      <c r="D164" s="32" t="s">
        <v>1936</v>
      </c>
      <c r="E164" s="32" t="s">
        <v>1975</v>
      </c>
    </row>
    <row r="165" spans="1:5">
      <c r="A165" t="str">
        <f t="shared" si="2"/>
        <v>3389:Avis Rent-A-Car 1</v>
      </c>
      <c r="B165" s="29" t="s">
        <v>1674</v>
      </c>
      <c r="C165" s="31" t="s">
        <v>1976</v>
      </c>
      <c r="D165" s="32" t="s">
        <v>1936</v>
      </c>
      <c r="E165" s="32" t="s">
        <v>1977</v>
      </c>
    </row>
    <row r="166" spans="1:5">
      <c r="A166" t="str">
        <f t="shared" si="2"/>
        <v>3390:Dollar Rent-A-Car 1</v>
      </c>
      <c r="B166" s="29" t="s">
        <v>1674</v>
      </c>
      <c r="C166" s="31" t="s">
        <v>1978</v>
      </c>
      <c r="D166" s="32" t="s">
        <v>1936</v>
      </c>
      <c r="E166" s="32" t="s">
        <v>1979</v>
      </c>
    </row>
    <row r="167" spans="1:5">
      <c r="A167" t="str">
        <f t="shared" si="2"/>
        <v>3391:Europe By Car 1</v>
      </c>
      <c r="B167" s="29" t="s">
        <v>1674</v>
      </c>
      <c r="C167" s="31" t="s">
        <v>1980</v>
      </c>
      <c r="D167" s="32" t="s">
        <v>1936</v>
      </c>
      <c r="E167" s="32" t="s">
        <v>1981</v>
      </c>
    </row>
    <row r="168" spans="1:5">
      <c r="A168" t="str">
        <f t="shared" si="2"/>
        <v>3393:National Car Rental 1</v>
      </c>
      <c r="B168" s="29" t="s">
        <v>1674</v>
      </c>
      <c r="C168" s="31" t="s">
        <v>1982</v>
      </c>
      <c r="D168" s="32" t="s">
        <v>1936</v>
      </c>
      <c r="E168" s="32" t="s">
        <v>1983</v>
      </c>
    </row>
    <row r="169" spans="1:5">
      <c r="A169" t="str">
        <f t="shared" si="2"/>
        <v>3394:Kemwell Group Rent-A-Car 1</v>
      </c>
      <c r="B169" s="29" t="s">
        <v>1674</v>
      </c>
      <c r="C169" s="31" t="s">
        <v>1984</v>
      </c>
      <c r="D169" s="32" t="s">
        <v>1936</v>
      </c>
      <c r="E169" s="32" t="s">
        <v>1985</v>
      </c>
    </row>
    <row r="170" spans="1:5">
      <c r="A170" t="str">
        <f t="shared" si="2"/>
        <v>3395:Thrifty Car Rental 1</v>
      </c>
      <c r="B170" s="29" t="s">
        <v>1674</v>
      </c>
      <c r="C170" s="31" t="s">
        <v>1986</v>
      </c>
      <c r="D170" s="32" t="s">
        <v>1936</v>
      </c>
      <c r="E170" s="32" t="s">
        <v>1987</v>
      </c>
    </row>
    <row r="171" spans="1:5">
      <c r="A171" t="str">
        <f t="shared" si="2"/>
        <v>3396:Tilden Rent-A-Car 1</v>
      </c>
      <c r="B171" s="29" t="s">
        <v>1674</v>
      </c>
      <c r="C171" s="31" t="s">
        <v>1988</v>
      </c>
      <c r="D171" s="32" t="s">
        <v>1936</v>
      </c>
      <c r="E171" s="32" t="s">
        <v>1989</v>
      </c>
    </row>
    <row r="172" spans="1:5">
      <c r="A172" t="str">
        <f t="shared" si="2"/>
        <v>3398:Econo-Car Rent-A-Car 1 3400 A Auto Host Car Rentals 1 3405 A Enterprise Rent-A-Car 1</v>
      </c>
      <c r="B172" s="29" t="s">
        <v>1674</v>
      </c>
      <c r="C172" s="31" t="s">
        <v>1990</v>
      </c>
      <c r="D172" s="32" t="s">
        <v>1936</v>
      </c>
      <c r="E172" s="32" t="s">
        <v>2795</v>
      </c>
    </row>
    <row r="173" spans="1:5">
      <c r="A173" t="str">
        <f t="shared" si="2"/>
        <v>3409:General Rent-A-Car 1</v>
      </c>
      <c r="B173" s="29" t="s">
        <v>1674</v>
      </c>
      <c r="C173" s="31" t="s">
        <v>1991</v>
      </c>
      <c r="D173" s="32" t="s">
        <v>1936</v>
      </c>
      <c r="E173" s="32" t="s">
        <v>1992</v>
      </c>
    </row>
    <row r="174" spans="1:5">
      <c r="A174" t="str">
        <f t="shared" si="2"/>
        <v>3412:A-1 Rent-A-Car 1</v>
      </c>
      <c r="B174" s="29" t="s">
        <v>1674</v>
      </c>
      <c r="C174" s="31" t="s">
        <v>1993</v>
      </c>
      <c r="D174" s="32" t="s">
        <v>1936</v>
      </c>
      <c r="E174" s="32" t="s">
        <v>1994</v>
      </c>
    </row>
    <row r="175" spans="1:5">
      <c r="A175" t="str">
        <f t="shared" si="2"/>
        <v>3414:Godfrey Natl Rent-A-Car 1</v>
      </c>
      <c r="B175" s="29" t="s">
        <v>1674</v>
      </c>
      <c r="C175" s="31" t="s">
        <v>1995</v>
      </c>
      <c r="D175" s="32" t="s">
        <v>1936</v>
      </c>
      <c r="E175" s="32" t="s">
        <v>1996</v>
      </c>
    </row>
    <row r="176" spans="1:5">
      <c r="A176" t="str">
        <f t="shared" si="2"/>
        <v>3420:ANSA International Rent-A-Car 1</v>
      </c>
      <c r="B176" s="29" t="s">
        <v>1674</v>
      </c>
      <c r="C176" s="31" t="s">
        <v>1997</v>
      </c>
      <c r="D176" s="32" t="s">
        <v>1936</v>
      </c>
      <c r="E176" s="32" t="s">
        <v>1998</v>
      </c>
    </row>
    <row r="177" spans="1:5">
      <c r="A177" t="str">
        <f t="shared" si="2"/>
        <v>3421:Allstate Rent-A-Car 1</v>
      </c>
      <c r="B177" s="29" t="s">
        <v>1674</v>
      </c>
      <c r="C177" s="31" t="s">
        <v>1999</v>
      </c>
      <c r="D177" s="32" t="s">
        <v>1936</v>
      </c>
      <c r="E177" s="32" t="s">
        <v>2000</v>
      </c>
    </row>
    <row r="178" spans="1:5">
      <c r="A178" t="str">
        <f t="shared" si="2"/>
        <v>3423:Avcar Rent-A-Car 1</v>
      </c>
      <c r="B178" s="29" t="s">
        <v>1674</v>
      </c>
      <c r="C178" s="31" t="s">
        <v>2001</v>
      </c>
      <c r="D178" s="32" t="s">
        <v>1936</v>
      </c>
      <c r="E178" s="32" t="s">
        <v>2002</v>
      </c>
    </row>
    <row r="179" spans="1:5">
      <c r="A179" t="str">
        <f t="shared" si="2"/>
        <v>3425:Automate Rent-A-Car 1</v>
      </c>
      <c r="B179" s="29" t="s">
        <v>1674</v>
      </c>
      <c r="C179" s="31" t="s">
        <v>2003</v>
      </c>
      <c r="D179" s="32" t="s">
        <v>1936</v>
      </c>
      <c r="E179" s="32" t="s">
        <v>2004</v>
      </c>
    </row>
    <row r="180" spans="1:5">
      <c r="A180" t="str">
        <f t="shared" si="2"/>
        <v>3427:Avon Rent-A-Car 1</v>
      </c>
      <c r="B180" s="29" t="s">
        <v>1674</v>
      </c>
      <c r="C180" s="31" t="s">
        <v>2005</v>
      </c>
      <c r="D180" s="32" t="s">
        <v>1936</v>
      </c>
      <c r="E180" s="32" t="s">
        <v>2006</v>
      </c>
    </row>
    <row r="181" spans="1:5">
      <c r="A181" t="str">
        <f t="shared" si="2"/>
        <v>3428:Carey Rent-A-Car 1</v>
      </c>
      <c r="B181" s="29" t="s">
        <v>1674</v>
      </c>
      <c r="C181" s="31" t="s">
        <v>2007</v>
      </c>
      <c r="D181" s="32" t="s">
        <v>1936</v>
      </c>
      <c r="E181" s="32" t="s">
        <v>2008</v>
      </c>
    </row>
    <row r="182" spans="1:5">
      <c r="A182" t="str">
        <f t="shared" si="2"/>
        <v>3429:Insurance Rent-A-Car 1</v>
      </c>
      <c r="B182" s="29" t="s">
        <v>1674</v>
      </c>
      <c r="C182" s="31" t="s">
        <v>2009</v>
      </c>
      <c r="D182" s="32" t="s">
        <v>1936</v>
      </c>
      <c r="E182" s="32" t="s">
        <v>2010</v>
      </c>
    </row>
    <row r="183" spans="1:5">
      <c r="A183" t="str">
        <f t="shared" si="2"/>
        <v>3430:Major Rent-A-Car 1</v>
      </c>
      <c r="B183" s="29" t="s">
        <v>1674</v>
      </c>
      <c r="C183" s="31" t="s">
        <v>2011</v>
      </c>
      <c r="D183" s="32" t="s">
        <v>1936</v>
      </c>
      <c r="E183" s="32" t="s">
        <v>2012</v>
      </c>
    </row>
    <row r="184" spans="1:5">
      <c r="A184" t="str">
        <f t="shared" si="2"/>
        <v>3431:Replacement Rent-A-Car 1</v>
      </c>
      <c r="B184" s="29" t="s">
        <v>1674</v>
      </c>
      <c r="C184" s="31" t="s">
        <v>2013</v>
      </c>
      <c r="D184" s="32" t="s">
        <v>1936</v>
      </c>
      <c r="E184" s="32" t="s">
        <v>2014</v>
      </c>
    </row>
    <row r="185" spans="1:5">
      <c r="A185" t="str">
        <f t="shared" si="2"/>
        <v>3432:Reserve Rent-A-Car 1</v>
      </c>
      <c r="B185" s="29" t="s">
        <v>1674</v>
      </c>
      <c r="C185" s="31" t="s">
        <v>2015</v>
      </c>
      <c r="D185" s="32" t="s">
        <v>1936</v>
      </c>
      <c r="E185" s="32" t="s">
        <v>2016</v>
      </c>
    </row>
    <row r="186" spans="1:5">
      <c r="A186" t="str">
        <f t="shared" si="2"/>
        <v>3433:Ugly Duckling Rent-A-Car 1</v>
      </c>
      <c r="B186" s="29" t="s">
        <v>1674</v>
      </c>
      <c r="C186" s="31" t="s">
        <v>2017</v>
      </c>
      <c r="D186" s="32" t="s">
        <v>1936</v>
      </c>
      <c r="E186" s="32" t="s">
        <v>2018</v>
      </c>
    </row>
    <row r="187" spans="1:5">
      <c r="A187" t="str">
        <f t="shared" si="2"/>
        <v>3434:USA Rent-A-Car 1</v>
      </c>
      <c r="B187" s="29" t="s">
        <v>1674</v>
      </c>
      <c r="C187" s="31" t="s">
        <v>2019</v>
      </c>
      <c r="D187" s="32" t="s">
        <v>1936</v>
      </c>
      <c r="E187" s="32" t="s">
        <v>2020</v>
      </c>
    </row>
    <row r="188" spans="1:5">
      <c r="A188" t="str">
        <f t="shared" si="2"/>
        <v>3435:Value Rent-A-Car 1</v>
      </c>
      <c r="B188" s="29" t="s">
        <v>1674</v>
      </c>
      <c r="C188" s="31" t="s">
        <v>2021</v>
      </c>
      <c r="D188" s="32" t="s">
        <v>1936</v>
      </c>
      <c r="E188" s="32" t="s">
        <v>2022</v>
      </c>
    </row>
    <row r="189" spans="1:5">
      <c r="A189" t="str">
        <f t="shared" si="2"/>
        <v>3436:Autohansa Rent-A-Car 1</v>
      </c>
      <c r="B189" s="29" t="s">
        <v>1674</v>
      </c>
      <c r="C189" s="31" t="s">
        <v>2023</v>
      </c>
      <c r="D189" s="32" t="s">
        <v>1936</v>
      </c>
      <c r="E189" s="32" t="s">
        <v>2024</v>
      </c>
    </row>
    <row r="190" spans="1:5">
      <c r="A190" t="str">
        <f t="shared" si="2"/>
        <v>3437:Cite Rent-A-Car 1</v>
      </c>
      <c r="B190" s="29" t="s">
        <v>1674</v>
      </c>
      <c r="C190" s="31" t="s">
        <v>2025</v>
      </c>
      <c r="D190" s="32" t="s">
        <v>1936</v>
      </c>
      <c r="E190" s="32" t="s">
        <v>2026</v>
      </c>
    </row>
    <row r="191" spans="1:5">
      <c r="A191" t="str">
        <f t="shared" si="2"/>
        <v>3438:Interent Rent-A-Car 1</v>
      </c>
      <c r="B191" s="29" t="s">
        <v>1674</v>
      </c>
      <c r="C191" s="31" t="s">
        <v>2027</v>
      </c>
      <c r="D191" s="32" t="s">
        <v>1936</v>
      </c>
      <c r="E191" s="32" t="s">
        <v>2028</v>
      </c>
    </row>
    <row r="192" spans="1:5">
      <c r="A192" t="str">
        <f t="shared" si="2"/>
        <v>3439:Milleville Rent-A-Car 1 3441 A Advantage Rent A Car 1</v>
      </c>
      <c r="B192" s="29" t="s">
        <v>1674</v>
      </c>
      <c r="C192" s="31" t="s">
        <v>2029</v>
      </c>
      <c r="D192" s="32" t="s">
        <v>1936</v>
      </c>
      <c r="E192" s="32" t="s">
        <v>2030</v>
      </c>
    </row>
    <row r="193" spans="1:5">
      <c r="A193" t="str">
        <f t="shared" si="2"/>
        <v>7512:Automobile Rental Agency not elsewhere classified 1</v>
      </c>
      <c r="B193" s="29" t="s">
        <v>1674</v>
      </c>
      <c r="C193" s="31" t="s">
        <v>2031</v>
      </c>
      <c r="D193" s="32" t="s">
        <v>1936</v>
      </c>
      <c r="E193" s="32" t="s">
        <v>2032</v>
      </c>
    </row>
    <row r="194" spans="1:5">
      <c r="A194" t="str">
        <f t="shared" si="2"/>
        <v>3501:Holiday Inn Express 2</v>
      </c>
      <c r="B194" s="29" t="s">
        <v>1675</v>
      </c>
      <c r="C194" s="31" t="s">
        <v>2033</v>
      </c>
      <c r="D194" s="32" t="s">
        <v>2034</v>
      </c>
      <c r="E194" s="32" t="s">
        <v>2035</v>
      </c>
    </row>
    <row r="195" spans="1:5">
      <c r="A195" t="str">
        <f t="shared" si="2"/>
        <v>3501:Holiday Inns 2</v>
      </c>
      <c r="B195" s="29" t="s">
        <v>1675</v>
      </c>
      <c r="C195" s="31" t="s">
        <v>2033</v>
      </c>
      <c r="D195" s="32" t="s">
        <v>2034</v>
      </c>
      <c r="E195" s="32" t="s">
        <v>2036</v>
      </c>
    </row>
    <row r="196" spans="1:5">
      <c r="A196" t="str">
        <f t="shared" si="2"/>
        <v>3502:Best Western Hotels 2</v>
      </c>
      <c r="B196" s="29" t="s">
        <v>1675</v>
      </c>
      <c r="C196" s="31" t="s">
        <v>2037</v>
      </c>
      <c r="D196" s="32" t="s">
        <v>2034</v>
      </c>
      <c r="E196" s="32" t="s">
        <v>2038</v>
      </c>
    </row>
    <row r="197" spans="1:5">
      <c r="A197" t="str">
        <f t="shared" si="2"/>
        <v>3503:Sheraton Hotels 2</v>
      </c>
      <c r="B197" s="29" t="s">
        <v>1675</v>
      </c>
      <c r="C197" s="32" t="s">
        <v>2039</v>
      </c>
      <c r="D197" s="32" t="s">
        <v>2034</v>
      </c>
      <c r="E197" s="32" t="s">
        <v>2040</v>
      </c>
    </row>
    <row r="198" spans="1:5">
      <c r="A198" t="str">
        <f t="shared" ref="A198:A261" si="3">_xlfn.CONCAT(C198,":",E198)</f>
        <v>3504:Hilton Hotels 2</v>
      </c>
      <c r="B198" s="29" t="s">
        <v>1675</v>
      </c>
      <c r="C198" s="31" t="s">
        <v>2041</v>
      </c>
      <c r="D198" s="32" t="s">
        <v>2034</v>
      </c>
      <c r="E198" s="32" t="s">
        <v>2042</v>
      </c>
    </row>
    <row r="199" spans="1:5">
      <c r="A199" t="str">
        <f t="shared" si="3"/>
        <v>3505:Forte Hotels 2</v>
      </c>
      <c r="B199" s="29" t="s">
        <v>1675</v>
      </c>
      <c r="C199" s="31" t="s">
        <v>2043</v>
      </c>
      <c r="D199" s="32" t="s">
        <v>2034</v>
      </c>
      <c r="E199" s="32" t="s">
        <v>2044</v>
      </c>
    </row>
    <row r="200" spans="1:5">
      <c r="A200" t="str">
        <f t="shared" si="3"/>
        <v>3506:Golden Tulip Hotels 2</v>
      </c>
      <c r="B200" s="29" t="s">
        <v>1675</v>
      </c>
      <c r="C200" s="31" t="s">
        <v>2045</v>
      </c>
      <c r="D200" s="32" t="s">
        <v>2034</v>
      </c>
      <c r="E200" s="32" t="s">
        <v>2046</v>
      </c>
    </row>
    <row r="201" spans="1:5">
      <c r="A201" t="str">
        <f t="shared" si="3"/>
        <v>3507:Friendship Inns 2</v>
      </c>
      <c r="B201" s="29" t="s">
        <v>1675</v>
      </c>
      <c r="C201" s="31" t="s">
        <v>2047</v>
      </c>
      <c r="D201" s="32" t="s">
        <v>2034</v>
      </c>
      <c r="E201" s="32" t="s">
        <v>2048</v>
      </c>
    </row>
    <row r="202" spans="1:5">
      <c r="A202" t="str">
        <f t="shared" si="3"/>
        <v>3508:Quality Inns 2</v>
      </c>
      <c r="B202" s="29" t="s">
        <v>1675</v>
      </c>
      <c r="C202" s="31" t="s">
        <v>2049</v>
      </c>
      <c r="D202" s="32" t="s">
        <v>2034</v>
      </c>
      <c r="E202" s="32" t="s">
        <v>2050</v>
      </c>
    </row>
    <row r="203" spans="1:5">
      <c r="A203" t="str">
        <f t="shared" si="3"/>
        <v>3508:Quality Suites 2</v>
      </c>
      <c r="B203" s="29" t="s">
        <v>1675</v>
      </c>
      <c r="C203" s="31" t="s">
        <v>2049</v>
      </c>
      <c r="D203" s="32" t="s">
        <v>2034</v>
      </c>
      <c r="E203" s="32" t="s">
        <v>2051</v>
      </c>
    </row>
    <row r="204" spans="1:5">
      <c r="A204" t="str">
        <f t="shared" si="3"/>
        <v>3509:Marriott 2</v>
      </c>
      <c r="B204" s="29" t="s">
        <v>1675</v>
      </c>
      <c r="C204" s="31" t="s">
        <v>2052</v>
      </c>
      <c r="D204" s="32" t="s">
        <v>2034</v>
      </c>
      <c r="E204" s="32" t="s">
        <v>2053</v>
      </c>
    </row>
    <row r="205" spans="1:5">
      <c r="A205" t="str">
        <f t="shared" si="3"/>
        <v>3510:Days Inns 2</v>
      </c>
      <c r="B205" s="29" t="s">
        <v>1675</v>
      </c>
      <c r="C205" s="31" t="s">
        <v>2054</v>
      </c>
      <c r="D205" s="32" t="s">
        <v>2034</v>
      </c>
      <c r="E205" s="32" t="s">
        <v>2055</v>
      </c>
    </row>
    <row r="206" spans="1:5">
      <c r="A206" t="str">
        <f t="shared" si="3"/>
        <v>3511:Arabella Hotels 2</v>
      </c>
      <c r="B206" s="29" t="s">
        <v>1675</v>
      </c>
      <c r="C206" s="31" t="s">
        <v>2056</v>
      </c>
      <c r="D206" s="32" t="s">
        <v>2034</v>
      </c>
      <c r="E206" s="32" t="s">
        <v>2057</v>
      </c>
    </row>
    <row r="207" spans="1:5">
      <c r="A207" t="str">
        <f t="shared" si="3"/>
        <v>3512:Intercontinental Hotels 2</v>
      </c>
      <c r="B207" s="29" t="s">
        <v>1675</v>
      </c>
      <c r="C207" s="31" t="s">
        <v>2058</v>
      </c>
      <c r="D207" s="32" t="s">
        <v>2034</v>
      </c>
      <c r="E207" s="32" t="s">
        <v>2059</v>
      </c>
    </row>
    <row r="208" spans="1:5">
      <c r="A208" t="str">
        <f t="shared" si="3"/>
        <v>3513:Westin Hotels 2</v>
      </c>
      <c r="B208" s="29" t="s">
        <v>1675</v>
      </c>
      <c r="C208" s="31" t="s">
        <v>2060</v>
      </c>
      <c r="D208" s="32" t="s">
        <v>2034</v>
      </c>
      <c r="E208" s="32" t="s">
        <v>2061</v>
      </c>
    </row>
    <row r="209" spans="1:5">
      <c r="A209" t="str">
        <f t="shared" si="3"/>
        <v>3514:Amerisuites 2</v>
      </c>
      <c r="B209" s="29" t="s">
        <v>1675</v>
      </c>
      <c r="C209" s="31" t="s">
        <v>2062</v>
      </c>
      <c r="D209" s="32" t="s">
        <v>2034</v>
      </c>
      <c r="E209" s="32" t="s">
        <v>2063</v>
      </c>
    </row>
    <row r="210" spans="1:5">
      <c r="A210" t="str">
        <f t="shared" si="3"/>
        <v>3515:Rodeway Inns 2</v>
      </c>
      <c r="B210" s="29" t="s">
        <v>1675</v>
      </c>
      <c r="C210" s="31" t="s">
        <v>2064</v>
      </c>
      <c r="D210" s="32" t="s">
        <v>2034</v>
      </c>
      <c r="E210" s="32" t="s">
        <v>2065</v>
      </c>
    </row>
    <row r="211" spans="1:5">
      <c r="A211" t="str">
        <f t="shared" si="3"/>
        <v>3516:La Quinta Motor Inns 2 3517 H Americana Hotels 2</v>
      </c>
      <c r="B211" s="29" t="s">
        <v>1675</v>
      </c>
      <c r="C211" s="31" t="s">
        <v>2066</v>
      </c>
      <c r="D211" s="32" t="s">
        <v>2034</v>
      </c>
      <c r="E211" s="32" t="s">
        <v>2067</v>
      </c>
    </row>
    <row r="212" spans="1:5">
      <c r="A212" t="str">
        <f t="shared" si="3"/>
        <v>3518:Sol Hotels 2</v>
      </c>
      <c r="B212" s="29" t="s">
        <v>1675</v>
      </c>
      <c r="C212" s="31" t="s">
        <v>2068</v>
      </c>
      <c r="D212" s="32" t="s">
        <v>2034</v>
      </c>
      <c r="E212" s="32" t="s">
        <v>2069</v>
      </c>
    </row>
    <row r="213" spans="1:5">
      <c r="A213" t="str">
        <f t="shared" si="3"/>
        <v>3519:Pullman International Hotels 2</v>
      </c>
      <c r="B213" s="29" t="s">
        <v>1675</v>
      </c>
      <c r="C213" s="31" t="s">
        <v>2070</v>
      </c>
      <c r="D213" s="32" t="s">
        <v>2034</v>
      </c>
      <c r="E213" s="32" t="s">
        <v>2071</v>
      </c>
    </row>
    <row r="214" spans="1:5">
      <c r="A214" t="str">
        <f t="shared" si="3"/>
        <v>3520:Meridien Hotels 2</v>
      </c>
      <c r="B214" s="29" t="s">
        <v>1675</v>
      </c>
      <c r="C214" s="31" t="s">
        <v>2072</v>
      </c>
      <c r="D214" s="32" t="s">
        <v>2034</v>
      </c>
      <c r="E214" s="32" t="s">
        <v>2073</v>
      </c>
    </row>
    <row r="215" spans="1:5">
      <c r="A215" t="str">
        <f t="shared" si="3"/>
        <v>3522:Tokyo Hotel 2</v>
      </c>
      <c r="B215" s="29" t="s">
        <v>1675</v>
      </c>
      <c r="C215" s="31" t="s">
        <v>2074</v>
      </c>
      <c r="D215" s="32" t="s">
        <v>2034</v>
      </c>
      <c r="E215" s="32" t="s">
        <v>2075</v>
      </c>
    </row>
    <row r="216" spans="1:5">
      <c r="A216" t="str">
        <f t="shared" si="3"/>
        <v>3523:Peninsula Hotels 2</v>
      </c>
      <c r="B216" s="29" t="s">
        <v>1675</v>
      </c>
      <c r="C216" s="31" t="s">
        <v>2076</v>
      </c>
      <c r="D216" s="32" t="s">
        <v>2034</v>
      </c>
      <c r="E216" s="32" t="s">
        <v>2077</v>
      </c>
    </row>
    <row r="217" spans="1:5">
      <c r="A217" t="str">
        <f t="shared" si="3"/>
        <v>3524:WelcomGroup Hotels 2</v>
      </c>
      <c r="B217" s="29" t="s">
        <v>1675</v>
      </c>
      <c r="C217" s="31" t="s">
        <v>2078</v>
      </c>
      <c r="D217" s="32" t="s">
        <v>2034</v>
      </c>
      <c r="E217" s="32" t="s">
        <v>2079</v>
      </c>
    </row>
    <row r="218" spans="1:5">
      <c r="A218" t="str">
        <f t="shared" si="3"/>
        <v>3525:Dunfey Hotels 2</v>
      </c>
      <c r="B218" s="29" t="s">
        <v>1675</v>
      </c>
      <c r="C218" s="31" t="s">
        <v>2080</v>
      </c>
      <c r="D218" s="32" t="s">
        <v>2034</v>
      </c>
      <c r="E218" s="32" t="s">
        <v>2081</v>
      </c>
    </row>
    <row r="219" spans="1:5">
      <c r="A219" t="str">
        <f t="shared" si="3"/>
        <v>3526:Prince Hotels 2</v>
      </c>
      <c r="B219" s="29" t="s">
        <v>1675</v>
      </c>
      <c r="C219" s="31" t="s">
        <v>2082</v>
      </c>
      <c r="D219" s="32" t="s">
        <v>2034</v>
      </c>
      <c r="E219" s="32" t="s">
        <v>2083</v>
      </c>
    </row>
    <row r="220" spans="1:5">
      <c r="A220" t="str">
        <f t="shared" si="3"/>
        <v>3527:Downtowner-Passport Hotel 2</v>
      </c>
      <c r="B220" s="29" t="s">
        <v>1675</v>
      </c>
      <c r="C220" s="31" t="s">
        <v>2084</v>
      </c>
      <c r="D220" s="32" t="s">
        <v>2034</v>
      </c>
      <c r="E220" s="32" t="s">
        <v>2085</v>
      </c>
    </row>
    <row r="221" spans="1:5">
      <c r="A221" t="str">
        <f t="shared" si="3"/>
        <v>3528:Red Lion Inns 2</v>
      </c>
      <c r="B221" s="29" t="s">
        <v>1675</v>
      </c>
      <c r="C221" s="31" t="s">
        <v>2086</v>
      </c>
      <c r="D221" s="32" t="s">
        <v>2034</v>
      </c>
      <c r="E221" s="32" t="s">
        <v>2087</v>
      </c>
    </row>
    <row r="222" spans="1:5">
      <c r="A222" t="str">
        <f t="shared" si="3"/>
        <v>3529:CP (Canadian Pacific) Hotels 2 3530 H Renaissance Hotels 2</v>
      </c>
      <c r="B222" s="29" t="s">
        <v>1675</v>
      </c>
      <c r="C222" s="31" t="s">
        <v>2088</v>
      </c>
      <c r="D222" s="32" t="s">
        <v>2034</v>
      </c>
      <c r="E222" s="32" t="s">
        <v>2089</v>
      </c>
    </row>
    <row r="223" spans="1:5">
      <c r="A223" t="str">
        <f t="shared" si="3"/>
        <v>3533:Hotel Ibis 2</v>
      </c>
      <c r="B223" s="29" t="s">
        <v>1675</v>
      </c>
      <c r="C223" s="31" t="s">
        <v>2090</v>
      </c>
      <c r="D223" s="32" t="s">
        <v>2034</v>
      </c>
      <c r="E223" s="32" t="s">
        <v>2091</v>
      </c>
    </row>
    <row r="224" spans="1:5">
      <c r="A224" t="str">
        <f t="shared" si="3"/>
        <v>3534:Southern Pacific Hotels 2</v>
      </c>
      <c r="B224" s="29" t="s">
        <v>1675</v>
      </c>
      <c r="C224" s="31" t="s">
        <v>2092</v>
      </c>
      <c r="D224" s="32" t="s">
        <v>2034</v>
      </c>
      <c r="E224" s="32" t="s">
        <v>2093</v>
      </c>
    </row>
    <row r="225" spans="1:5">
      <c r="A225" t="str">
        <f t="shared" si="3"/>
        <v>3535:Hilton International 2</v>
      </c>
      <c r="B225" s="29" t="s">
        <v>1675</v>
      </c>
      <c r="C225" s="31" t="s">
        <v>2094</v>
      </c>
      <c r="D225" s="32" t="s">
        <v>2034</v>
      </c>
      <c r="E225" s="32" t="s">
        <v>2095</v>
      </c>
    </row>
    <row r="226" spans="1:5">
      <c r="A226" t="str">
        <f t="shared" si="3"/>
        <v>3536:AMFAC Hotels 2</v>
      </c>
      <c r="B226" s="29" t="s">
        <v>1675</v>
      </c>
      <c r="C226" s="31" t="s">
        <v>2096</v>
      </c>
      <c r="D226" s="32" t="s">
        <v>2034</v>
      </c>
      <c r="E226" s="32" t="s">
        <v>2097</v>
      </c>
    </row>
    <row r="227" spans="1:5">
      <c r="A227" t="str">
        <f t="shared" si="3"/>
        <v>3537:ANA Hotels 2</v>
      </c>
      <c r="B227" s="29" t="s">
        <v>1675</v>
      </c>
      <c r="C227" s="31" t="s">
        <v>2098</v>
      </c>
      <c r="D227" s="32" t="s">
        <v>2034</v>
      </c>
      <c r="E227" s="32" t="s">
        <v>2099</v>
      </c>
    </row>
    <row r="228" spans="1:5">
      <c r="A228" t="str">
        <f t="shared" si="3"/>
        <v>3538:Concorde Hotels 2</v>
      </c>
      <c r="B228" s="29" t="s">
        <v>1675</v>
      </c>
      <c r="C228" s="31" t="s">
        <v>2100</v>
      </c>
      <c r="D228" s="32" t="s">
        <v>2034</v>
      </c>
      <c r="E228" s="32" t="s">
        <v>2101</v>
      </c>
    </row>
    <row r="229" spans="1:5">
      <c r="A229" t="str">
        <f t="shared" si="3"/>
        <v>3539:Summerfield Suites Hotels 2</v>
      </c>
      <c r="B229" s="29" t="s">
        <v>1675</v>
      </c>
      <c r="C229" s="31" t="s">
        <v>2102</v>
      </c>
      <c r="D229" s="32" t="s">
        <v>2034</v>
      </c>
      <c r="E229" s="32" t="s">
        <v>2103</v>
      </c>
    </row>
    <row r="230" spans="1:5">
      <c r="A230" t="str">
        <f t="shared" si="3"/>
        <v>3540:Iberotel Hotels 2</v>
      </c>
      <c r="B230" s="29" t="s">
        <v>1675</v>
      </c>
      <c r="C230" s="31" t="s">
        <v>2104</v>
      </c>
      <c r="D230" s="32" t="s">
        <v>2034</v>
      </c>
      <c r="E230" s="32" t="s">
        <v>2105</v>
      </c>
    </row>
    <row r="231" spans="1:5">
      <c r="A231" t="str">
        <f t="shared" si="3"/>
        <v>3541:Hotel Okura 2</v>
      </c>
      <c r="B231" s="29" t="s">
        <v>1675</v>
      </c>
      <c r="C231" s="31" t="s">
        <v>2106</v>
      </c>
      <c r="D231" s="32" t="s">
        <v>2034</v>
      </c>
      <c r="E231" s="32" t="s">
        <v>2107</v>
      </c>
    </row>
    <row r="232" spans="1:5">
      <c r="A232" t="str">
        <f t="shared" si="3"/>
        <v>3542:Royal Hotels 2</v>
      </c>
      <c r="B232" s="29" t="s">
        <v>1675</v>
      </c>
      <c r="C232" s="31" t="s">
        <v>2108</v>
      </c>
      <c r="D232" s="32" t="s">
        <v>2034</v>
      </c>
      <c r="E232" s="32" t="s">
        <v>2109</v>
      </c>
    </row>
    <row r="233" spans="1:5">
      <c r="A233" t="str">
        <f t="shared" si="3"/>
        <v>3543:Four Seasons Hotels 2</v>
      </c>
      <c r="B233" s="29" t="s">
        <v>1675</v>
      </c>
      <c r="C233" s="31" t="s">
        <v>2110</v>
      </c>
      <c r="D233" s="32" t="s">
        <v>2034</v>
      </c>
      <c r="E233" s="32" t="s">
        <v>2111</v>
      </c>
    </row>
    <row r="234" spans="1:5">
      <c r="A234" t="str">
        <f t="shared" si="3"/>
        <v>3544:Ciga Hotels 2</v>
      </c>
      <c r="B234" s="29" t="s">
        <v>1675</v>
      </c>
      <c r="C234" s="31" t="s">
        <v>2112</v>
      </c>
      <c r="D234" s="32" t="s">
        <v>2034</v>
      </c>
      <c r="E234" s="32" t="s">
        <v>2113</v>
      </c>
    </row>
    <row r="235" spans="1:5">
      <c r="A235" t="str">
        <f t="shared" si="3"/>
        <v>3545:Shangri-La International 2</v>
      </c>
      <c r="B235" s="29" t="s">
        <v>1675</v>
      </c>
      <c r="C235" s="31" t="s">
        <v>2114</v>
      </c>
      <c r="D235" s="32" t="s">
        <v>2034</v>
      </c>
      <c r="E235" s="32" t="s">
        <v>2115</v>
      </c>
    </row>
    <row r="236" spans="1:5">
      <c r="A236" t="str">
        <f t="shared" si="3"/>
        <v>3546:Sierra Suites Hotels 2</v>
      </c>
      <c r="B236" s="29" t="s">
        <v>1675</v>
      </c>
      <c r="C236" s="31" t="s">
        <v>2116</v>
      </c>
      <c r="D236" s="32" t="s">
        <v>2034</v>
      </c>
      <c r="E236" s="32" t="s">
        <v>2117</v>
      </c>
    </row>
    <row r="237" spans="1:5">
      <c r="A237" t="str">
        <f t="shared" si="3"/>
        <v>3548:Hotels Melia 2</v>
      </c>
      <c r="B237" s="29" t="s">
        <v>1675</v>
      </c>
      <c r="C237" s="31" t="s">
        <v>2118</v>
      </c>
      <c r="D237" s="32" t="s">
        <v>2034</v>
      </c>
      <c r="E237" s="32" t="s">
        <v>2119</v>
      </c>
    </row>
    <row r="238" spans="1:5">
      <c r="A238" t="str">
        <f t="shared" si="3"/>
        <v>3549:Auberge des Governeurs 2</v>
      </c>
      <c r="B238" s="29" t="s">
        <v>1675</v>
      </c>
      <c r="C238" s="31" t="s">
        <v>2120</v>
      </c>
      <c r="D238" s="32" t="s">
        <v>2034</v>
      </c>
      <c r="E238" s="32" t="s">
        <v>2121</v>
      </c>
    </row>
    <row r="239" spans="1:5">
      <c r="A239" t="str">
        <f t="shared" si="3"/>
        <v>3550:Regal 8 Inns 2</v>
      </c>
      <c r="B239" s="29" t="s">
        <v>1675</v>
      </c>
      <c r="C239" s="31" t="s">
        <v>2122</v>
      </c>
      <c r="D239" s="32" t="s">
        <v>2034</v>
      </c>
      <c r="E239" s="32" t="s">
        <v>2123</v>
      </c>
    </row>
    <row r="240" spans="1:5">
      <c r="A240" t="str">
        <f t="shared" si="3"/>
        <v>3551:Mirage Hotel and Casino 2 3552 H Coast Hotel 2</v>
      </c>
      <c r="B240" s="29" t="s">
        <v>1675</v>
      </c>
      <c r="C240" s="31" t="s">
        <v>2124</v>
      </c>
      <c r="D240" s="32" t="s">
        <v>2034</v>
      </c>
      <c r="E240" s="32" t="s">
        <v>2125</v>
      </c>
    </row>
    <row r="241" spans="1:5">
      <c r="A241" t="str">
        <f t="shared" si="3"/>
        <v>3553:Park Inns International 2</v>
      </c>
      <c r="B241" s="29" t="s">
        <v>1675</v>
      </c>
      <c r="C241" s="31" t="s">
        <v>2126</v>
      </c>
      <c r="D241" s="32" t="s">
        <v>2034</v>
      </c>
      <c r="E241" s="32" t="s">
        <v>2127</v>
      </c>
    </row>
    <row r="242" spans="1:5">
      <c r="A242" t="str">
        <f t="shared" si="3"/>
        <v>3555:Treasure Island Hotel and Casino 2 3558 H Jolly Hotels 2</v>
      </c>
      <c r="B242" s="29" t="s">
        <v>1675</v>
      </c>
      <c r="C242" s="31" t="s">
        <v>2128</v>
      </c>
      <c r="D242" s="32" t="s">
        <v>2034</v>
      </c>
      <c r="E242" s="32" t="s">
        <v>2129</v>
      </c>
    </row>
    <row r="243" spans="1:5">
      <c r="A243" t="str">
        <f t="shared" si="3"/>
        <v>3561:Golden Nugget 2</v>
      </c>
      <c r="B243" s="29" t="s">
        <v>1675</v>
      </c>
      <c r="C243" s="31" t="s">
        <v>2130</v>
      </c>
      <c r="D243" s="32" t="s">
        <v>2034</v>
      </c>
      <c r="E243" s="32" t="s">
        <v>2131</v>
      </c>
    </row>
    <row r="244" spans="1:5">
      <c r="A244" t="str">
        <f t="shared" si="3"/>
        <v>3562:Comfort Inns 2</v>
      </c>
      <c r="B244" s="29" t="s">
        <v>1675</v>
      </c>
      <c r="C244" s="31" t="s">
        <v>2132</v>
      </c>
      <c r="D244" s="32" t="s">
        <v>2034</v>
      </c>
      <c r="E244" s="32" t="s">
        <v>2133</v>
      </c>
    </row>
    <row r="245" spans="1:5">
      <c r="A245" t="str">
        <f t="shared" si="3"/>
        <v>3563:Journey’s End Motels 2</v>
      </c>
      <c r="B245" s="29" t="s">
        <v>1675</v>
      </c>
      <c r="C245" s="31" t="s">
        <v>2134</v>
      </c>
      <c r="D245" s="32" t="s">
        <v>2034</v>
      </c>
      <c r="E245" s="32" t="s">
        <v>2135</v>
      </c>
    </row>
    <row r="246" spans="1:5">
      <c r="A246" t="str">
        <f t="shared" si="3"/>
        <v>3564:Sam’s Town Hotel and Casino 2 3565 H Relax Inns 2</v>
      </c>
      <c r="B246" s="29" t="s">
        <v>1675</v>
      </c>
      <c r="C246" s="31" t="s">
        <v>2136</v>
      </c>
      <c r="D246" s="32" t="s">
        <v>2034</v>
      </c>
      <c r="E246" s="32" t="s">
        <v>2137</v>
      </c>
    </row>
    <row r="247" spans="1:5">
      <c r="A247" t="str">
        <f t="shared" si="3"/>
        <v>3568:Ladbroke Hotels 2</v>
      </c>
      <c r="B247" s="29" t="s">
        <v>1675</v>
      </c>
      <c r="C247" s="31" t="s">
        <v>2138</v>
      </c>
      <c r="D247" s="32" t="s">
        <v>2034</v>
      </c>
      <c r="E247" s="32" t="s">
        <v>2139</v>
      </c>
    </row>
    <row r="248" spans="1:5">
      <c r="A248" t="str">
        <f t="shared" si="3"/>
        <v>3570:Forum Hotels 2</v>
      </c>
      <c r="B248" s="29" t="s">
        <v>1675</v>
      </c>
      <c r="C248" s="31" t="s">
        <v>2140</v>
      </c>
      <c r="D248" s="32" t="s">
        <v>2034</v>
      </c>
      <c r="E248" s="32" t="s">
        <v>2141</v>
      </c>
    </row>
    <row r="249" spans="1:5">
      <c r="A249" t="str">
        <f t="shared" si="3"/>
        <v>3572:Miyako Hotels 2</v>
      </c>
      <c r="B249" s="29" t="s">
        <v>1675</v>
      </c>
      <c r="C249" s="31" t="s">
        <v>2142</v>
      </c>
      <c r="D249" s="32" t="s">
        <v>2034</v>
      </c>
      <c r="E249" s="32" t="s">
        <v>2143</v>
      </c>
    </row>
    <row r="250" spans="1:5">
      <c r="A250" t="str">
        <f t="shared" si="3"/>
        <v>3573:Sandman Hotels 2</v>
      </c>
      <c r="B250" s="29" t="s">
        <v>1675</v>
      </c>
      <c r="C250" s="31" t="s">
        <v>2144</v>
      </c>
      <c r="D250" s="32" t="s">
        <v>2034</v>
      </c>
      <c r="E250" s="32" t="s">
        <v>2145</v>
      </c>
    </row>
    <row r="251" spans="1:5">
      <c r="A251" t="str">
        <f t="shared" si="3"/>
        <v>3574:Venture Inns 2</v>
      </c>
      <c r="B251" s="29" t="s">
        <v>1675</v>
      </c>
      <c r="C251" s="31" t="s">
        <v>2146</v>
      </c>
      <c r="D251" s="32" t="s">
        <v>2034</v>
      </c>
      <c r="E251" s="32" t="s">
        <v>2147</v>
      </c>
    </row>
    <row r="252" spans="1:5">
      <c r="A252" t="str">
        <f t="shared" si="3"/>
        <v>3575:Vagabond Hotels 2</v>
      </c>
      <c r="B252" s="29" t="s">
        <v>1675</v>
      </c>
      <c r="C252" s="31" t="s">
        <v>2148</v>
      </c>
      <c r="D252" s="32" t="s">
        <v>2034</v>
      </c>
      <c r="E252" s="32" t="s">
        <v>2149</v>
      </c>
    </row>
    <row r="253" spans="1:5">
      <c r="A253" t="str">
        <f t="shared" si="3"/>
        <v>3577:Mandarin Oriental Hotel 2</v>
      </c>
      <c r="B253" s="29" t="s">
        <v>1675</v>
      </c>
      <c r="C253" s="31" t="s">
        <v>2150</v>
      </c>
      <c r="D253" s="32" t="s">
        <v>2034</v>
      </c>
      <c r="E253" s="32" t="s">
        <v>2151</v>
      </c>
    </row>
    <row r="254" spans="1:5">
      <c r="A254" t="str">
        <f t="shared" si="3"/>
        <v>3579:Hotel Mercure 2</v>
      </c>
      <c r="B254" s="29" t="s">
        <v>1675</v>
      </c>
      <c r="C254" s="31" t="s">
        <v>2152</v>
      </c>
      <c r="D254" s="32" t="s">
        <v>2034</v>
      </c>
      <c r="E254" s="32" t="s">
        <v>2153</v>
      </c>
    </row>
    <row r="255" spans="1:5">
      <c r="A255" t="str">
        <f t="shared" si="3"/>
        <v>3581:Delta Hotel 2</v>
      </c>
      <c r="B255" s="29" t="s">
        <v>1675</v>
      </c>
      <c r="C255" s="31" t="s">
        <v>2154</v>
      </c>
      <c r="D255" s="32" t="s">
        <v>2034</v>
      </c>
      <c r="E255" s="32" t="s">
        <v>2155</v>
      </c>
    </row>
    <row r="256" spans="1:5">
      <c r="A256" t="str">
        <f t="shared" si="3"/>
        <v>3582:California Hotel and Casino 2 3583 H SAS Hotels 2</v>
      </c>
      <c r="B256" s="29" t="s">
        <v>1675</v>
      </c>
      <c r="C256" s="31" t="s">
        <v>2156</v>
      </c>
      <c r="D256" s="32" t="s">
        <v>2034</v>
      </c>
      <c r="E256" s="32" t="s">
        <v>2157</v>
      </c>
    </row>
    <row r="257" spans="1:5">
      <c r="A257" t="str">
        <f t="shared" si="3"/>
        <v>3584:Princess Hotels International 2</v>
      </c>
      <c r="B257" s="29" t="s">
        <v>1675</v>
      </c>
      <c r="C257" s="31" t="s">
        <v>2158</v>
      </c>
      <c r="D257" s="32" t="s">
        <v>2034</v>
      </c>
      <c r="E257" s="32" t="s">
        <v>2159</v>
      </c>
    </row>
    <row r="258" spans="1:5">
      <c r="A258" t="str">
        <f t="shared" si="3"/>
        <v>3585:Hungar Hotels 2</v>
      </c>
      <c r="B258" s="29" t="s">
        <v>1675</v>
      </c>
      <c r="C258" s="31" t="s">
        <v>2160</v>
      </c>
      <c r="D258" s="32" t="s">
        <v>2034</v>
      </c>
      <c r="E258" s="32" t="s">
        <v>2161</v>
      </c>
    </row>
    <row r="259" spans="1:5">
      <c r="A259" t="str">
        <f t="shared" si="3"/>
        <v>3586:Sokos Hotel 2</v>
      </c>
      <c r="B259" s="29" t="s">
        <v>1675</v>
      </c>
      <c r="C259" s="31" t="s">
        <v>2162</v>
      </c>
      <c r="D259" s="32" t="s">
        <v>2034</v>
      </c>
      <c r="E259" s="32" t="s">
        <v>2163</v>
      </c>
    </row>
    <row r="260" spans="1:5">
      <c r="A260" t="str">
        <f t="shared" si="3"/>
        <v>3587:Doral Hotels 2</v>
      </c>
      <c r="B260" s="29" t="s">
        <v>1675</v>
      </c>
      <c r="C260" s="31" t="s">
        <v>2164</v>
      </c>
      <c r="D260" s="32" t="s">
        <v>2034</v>
      </c>
      <c r="E260" s="32" t="s">
        <v>2165</v>
      </c>
    </row>
    <row r="261" spans="1:5">
      <c r="A261" t="str">
        <f t="shared" si="3"/>
        <v>3588:Helmsley Hotels 2</v>
      </c>
      <c r="B261" s="29" t="s">
        <v>1675</v>
      </c>
      <c r="C261" s="31" t="s">
        <v>2166</v>
      </c>
      <c r="D261" s="32" t="s">
        <v>2034</v>
      </c>
      <c r="E261" s="32" t="s">
        <v>2167</v>
      </c>
    </row>
    <row r="262" spans="1:5">
      <c r="A262" t="str">
        <f t="shared" ref="A262:A325" si="4">_xlfn.CONCAT(C262,":",E262)</f>
        <v>3590:Fairmont Hotels 2</v>
      </c>
      <c r="B262" s="29" t="s">
        <v>1675</v>
      </c>
      <c r="C262" s="31" t="s">
        <v>2168</v>
      </c>
      <c r="D262" s="32" t="s">
        <v>2034</v>
      </c>
      <c r="E262" s="32" t="s">
        <v>2169</v>
      </c>
    </row>
    <row r="263" spans="1:5">
      <c r="A263" t="str">
        <f t="shared" si="4"/>
        <v>3591:Sonesta Hotels 2</v>
      </c>
      <c r="B263" s="29" t="s">
        <v>1675</v>
      </c>
      <c r="C263" s="31" t="s">
        <v>2170</v>
      </c>
      <c r="D263" s="32" t="s">
        <v>2034</v>
      </c>
      <c r="E263" s="32" t="s">
        <v>2171</v>
      </c>
    </row>
    <row r="264" spans="1:5">
      <c r="A264" t="str">
        <f t="shared" si="4"/>
        <v>3592:Omni Hotels 2</v>
      </c>
      <c r="B264" s="29" t="s">
        <v>1675</v>
      </c>
      <c r="C264" s="31" t="s">
        <v>2172</v>
      </c>
      <c r="D264" s="32" t="s">
        <v>2034</v>
      </c>
      <c r="E264" s="32" t="s">
        <v>2173</v>
      </c>
    </row>
    <row r="265" spans="1:5">
      <c r="A265" t="str">
        <f t="shared" si="4"/>
        <v>3593:Cunard Hotels 2</v>
      </c>
      <c r="B265" s="29" t="s">
        <v>1675</v>
      </c>
      <c r="C265" s="31" t="s">
        <v>2174</v>
      </c>
      <c r="D265" s="32" t="s">
        <v>2034</v>
      </c>
      <c r="E265" s="32" t="s">
        <v>2175</v>
      </c>
    </row>
    <row r="266" spans="1:5">
      <c r="A266" t="str">
        <f t="shared" si="4"/>
        <v>3595:Hospitality Inns 2</v>
      </c>
      <c r="B266" s="29" t="s">
        <v>1675</v>
      </c>
      <c r="C266" s="31" t="s">
        <v>2176</v>
      </c>
      <c r="D266" s="32" t="s">
        <v>2034</v>
      </c>
      <c r="E266" s="32" t="s">
        <v>2177</v>
      </c>
    </row>
    <row r="267" spans="1:5">
      <c r="A267" t="str">
        <f t="shared" si="4"/>
        <v>3598:Regent International Hotels 2</v>
      </c>
      <c r="B267" s="29" t="s">
        <v>1675</v>
      </c>
      <c r="C267" s="31" t="s">
        <v>2178</v>
      </c>
      <c r="D267" s="32" t="s">
        <v>2034</v>
      </c>
      <c r="E267" s="32" t="s">
        <v>2179</v>
      </c>
    </row>
    <row r="268" spans="1:5">
      <c r="A268" t="str">
        <f t="shared" si="4"/>
        <v>3599:Pannonia Hotels 2</v>
      </c>
      <c r="B268" s="29" t="s">
        <v>1675</v>
      </c>
      <c r="C268" s="31" t="s">
        <v>2180</v>
      </c>
      <c r="D268" s="32" t="s">
        <v>2034</v>
      </c>
      <c r="E268" s="32" t="s">
        <v>2181</v>
      </c>
    </row>
    <row r="269" spans="1:5">
      <c r="A269" t="str">
        <f t="shared" si="4"/>
        <v>3603:Noah’s Hotels (Melbourne) 2</v>
      </c>
      <c r="B269" s="29" t="s">
        <v>1675</v>
      </c>
      <c r="C269" s="31" t="s">
        <v>2182</v>
      </c>
      <c r="D269" s="32" t="s">
        <v>2034</v>
      </c>
      <c r="E269" s="32" t="s">
        <v>2183</v>
      </c>
    </row>
    <row r="270" spans="1:5">
      <c r="A270" t="str">
        <f t="shared" si="4"/>
        <v>3612:Movenpick Hotels 2</v>
      </c>
      <c r="B270" s="29" t="s">
        <v>1675</v>
      </c>
      <c r="C270" s="31" t="s">
        <v>2184</v>
      </c>
      <c r="D270" s="32" t="s">
        <v>2034</v>
      </c>
      <c r="E270" s="32" t="s">
        <v>2185</v>
      </c>
    </row>
    <row r="271" spans="1:5">
      <c r="A271" t="str">
        <f t="shared" si="4"/>
        <v>3615:Travelodge 2</v>
      </c>
      <c r="B271" s="29" t="s">
        <v>1675</v>
      </c>
      <c r="C271" s="31" t="s">
        <v>2186</v>
      </c>
      <c r="D271" s="32" t="s">
        <v>2034</v>
      </c>
      <c r="E271" s="32" t="s">
        <v>2187</v>
      </c>
    </row>
    <row r="272" spans="1:5">
      <c r="A272" t="str">
        <f t="shared" si="4"/>
        <v>3620:Binion’s Horseshoe Club 2</v>
      </c>
      <c r="B272" s="29" t="s">
        <v>1675</v>
      </c>
      <c r="C272" s="31" t="s">
        <v>2188</v>
      </c>
      <c r="D272" s="32" t="s">
        <v>2034</v>
      </c>
      <c r="E272" s="32" t="s">
        <v>2189</v>
      </c>
    </row>
    <row r="273" spans="1:5">
      <c r="A273" t="str">
        <f t="shared" si="4"/>
        <v>3622:Merlin Hotel Group 2</v>
      </c>
      <c r="B273" s="29" t="s">
        <v>1675</v>
      </c>
      <c r="C273" s="31" t="s">
        <v>2190</v>
      </c>
      <c r="D273" s="32" t="s">
        <v>2034</v>
      </c>
      <c r="E273" s="32" t="s">
        <v>2191</v>
      </c>
    </row>
    <row r="274" spans="1:5">
      <c r="A274" t="str">
        <f t="shared" si="4"/>
        <v>3623:Dorint Hotels 2</v>
      </c>
      <c r="B274" s="29" t="s">
        <v>1675</v>
      </c>
      <c r="C274" s="31" t="s">
        <v>2192</v>
      </c>
      <c r="D274" s="32" t="s">
        <v>2034</v>
      </c>
      <c r="E274" s="32" t="s">
        <v>2193</v>
      </c>
    </row>
    <row r="275" spans="1:5">
      <c r="A275" t="str">
        <f t="shared" si="4"/>
        <v>3624:Lady Luck Hotel and Casino 2</v>
      </c>
      <c r="B275" s="29" t="s">
        <v>1675</v>
      </c>
      <c r="C275" s="31" t="s">
        <v>2194</v>
      </c>
      <c r="D275" s="32" t="s">
        <v>2034</v>
      </c>
      <c r="E275" s="32" t="s">
        <v>2195</v>
      </c>
    </row>
    <row r="276" spans="1:5">
      <c r="A276" t="str">
        <f t="shared" si="4"/>
        <v>3625:Hotel Universale 2</v>
      </c>
      <c r="B276" s="29" t="s">
        <v>1675</v>
      </c>
      <c r="C276" s="31" t="s">
        <v>2196</v>
      </c>
      <c r="D276" s="32" t="s">
        <v>2034</v>
      </c>
      <c r="E276" s="32" t="s">
        <v>2197</v>
      </c>
    </row>
    <row r="277" spans="1:5">
      <c r="A277" t="str">
        <f t="shared" si="4"/>
        <v>3628:Excalibur Hotel and Casino 2 3629 H Dan Hotels</v>
      </c>
      <c r="B277" s="29" t="s">
        <v>1675</v>
      </c>
      <c r="C277" s="31" t="s">
        <v>2198</v>
      </c>
      <c r="D277" s="32" t="s">
        <v>2034</v>
      </c>
      <c r="E277" s="32" t="s">
        <v>2199</v>
      </c>
    </row>
    <row r="278" spans="1:5">
      <c r="A278" t="str">
        <f t="shared" si="4"/>
        <v>3631:Sleep Inns 3632 H The Phoenician 3633 H Rank Hotel 2</v>
      </c>
      <c r="B278" s="29" t="s">
        <v>1675</v>
      </c>
      <c r="C278" s="31" t="s">
        <v>2200</v>
      </c>
      <c r="D278" s="32" t="s">
        <v>2034</v>
      </c>
      <c r="E278" s="32" t="s">
        <v>2201</v>
      </c>
    </row>
    <row r="279" spans="1:5">
      <c r="A279" t="str">
        <f t="shared" si="4"/>
        <v>3634:Swissotel 2</v>
      </c>
      <c r="B279" s="29" t="s">
        <v>1675</v>
      </c>
      <c r="C279" s="31" t="s">
        <v>2202</v>
      </c>
      <c r="D279" s="32" t="s">
        <v>2034</v>
      </c>
      <c r="E279" s="32" t="s">
        <v>2203</v>
      </c>
    </row>
    <row r="280" spans="1:5">
      <c r="A280" t="str">
        <f t="shared" si="4"/>
        <v>3635:Reso Hotel 2</v>
      </c>
      <c r="B280" s="29" t="s">
        <v>1675</v>
      </c>
      <c r="C280" s="31" t="s">
        <v>2204</v>
      </c>
      <c r="D280" s="32" t="s">
        <v>2034</v>
      </c>
      <c r="E280" s="32" t="s">
        <v>2205</v>
      </c>
    </row>
    <row r="281" spans="1:5">
      <c r="A281" t="str">
        <f t="shared" si="4"/>
        <v>3636:Sarova Hotels 2</v>
      </c>
      <c r="B281" s="29" t="s">
        <v>1675</v>
      </c>
      <c r="C281" s="31" t="s">
        <v>2206</v>
      </c>
      <c r="D281" s="32" t="s">
        <v>2034</v>
      </c>
      <c r="E281" s="32" t="s">
        <v>2207</v>
      </c>
    </row>
    <row r="282" spans="1:5">
      <c r="A282" t="str">
        <f t="shared" si="4"/>
        <v>3637:Ramada Inns 2</v>
      </c>
      <c r="B282" s="29" t="s">
        <v>1675</v>
      </c>
      <c r="C282" s="31" t="s">
        <v>2208</v>
      </c>
      <c r="D282" s="32" t="s">
        <v>2034</v>
      </c>
      <c r="E282" s="32" t="s">
        <v>2209</v>
      </c>
    </row>
    <row r="283" spans="1:5">
      <c r="A283" t="str">
        <f t="shared" si="4"/>
        <v>3637:Ramada Limited 2</v>
      </c>
      <c r="B283" s="29" t="s">
        <v>1675</v>
      </c>
      <c r="C283" s="31" t="s">
        <v>2208</v>
      </c>
      <c r="D283" s="32" t="s">
        <v>2034</v>
      </c>
      <c r="E283" s="32" t="s">
        <v>2210</v>
      </c>
    </row>
    <row r="284" spans="1:5">
      <c r="A284" t="str">
        <f t="shared" si="4"/>
        <v>3638:Ho Jo Inn 2</v>
      </c>
      <c r="B284" s="29" t="s">
        <v>1675</v>
      </c>
      <c r="C284" s="31" t="s">
        <v>2211</v>
      </c>
      <c r="D284" s="32" t="s">
        <v>2034</v>
      </c>
      <c r="E284" s="32" t="s">
        <v>2212</v>
      </c>
    </row>
    <row r="285" spans="1:5">
      <c r="A285" t="str">
        <f t="shared" si="4"/>
        <v>3638:Howard Johnson 2</v>
      </c>
      <c r="B285" s="29" t="s">
        <v>1675</v>
      </c>
      <c r="C285" s="31" t="s">
        <v>2211</v>
      </c>
      <c r="D285" s="32" t="s">
        <v>2034</v>
      </c>
      <c r="E285" s="32" t="s">
        <v>2213</v>
      </c>
    </row>
    <row r="286" spans="1:5">
      <c r="A286" t="str">
        <f t="shared" si="4"/>
        <v>3639:Mount Charlotte Thistle 2</v>
      </c>
      <c r="B286" s="29" t="s">
        <v>1675</v>
      </c>
      <c r="C286" s="31" t="s">
        <v>2214</v>
      </c>
      <c r="D286" s="32" t="s">
        <v>2034</v>
      </c>
      <c r="E286" s="32" t="s">
        <v>2215</v>
      </c>
    </row>
    <row r="287" spans="1:5">
      <c r="A287" t="str">
        <f t="shared" si="4"/>
        <v>3640:Hyatt Hotels 2</v>
      </c>
      <c r="B287" s="29" t="s">
        <v>1675</v>
      </c>
      <c r="C287" s="31" t="s">
        <v>2216</v>
      </c>
      <c r="D287" s="32" t="s">
        <v>2034</v>
      </c>
      <c r="E287" s="32" t="s">
        <v>2217</v>
      </c>
    </row>
    <row r="288" spans="1:5">
      <c r="A288" t="str">
        <f t="shared" si="4"/>
        <v>3641:Sofitel Hotels 2</v>
      </c>
      <c r="B288" s="29" t="s">
        <v>1675</v>
      </c>
      <c r="C288" s="31" t="s">
        <v>2218</v>
      </c>
      <c r="D288" s="32" t="s">
        <v>2034</v>
      </c>
      <c r="E288" s="32" t="s">
        <v>2219</v>
      </c>
    </row>
    <row r="289" spans="1:5">
      <c r="A289" t="str">
        <f t="shared" si="4"/>
        <v>3642:Novotel Hotels 2</v>
      </c>
      <c r="B289" s="29" t="s">
        <v>1675</v>
      </c>
      <c r="C289" s="31" t="s">
        <v>2220</v>
      </c>
      <c r="D289" s="32" t="s">
        <v>2034</v>
      </c>
      <c r="E289" s="32" t="s">
        <v>2221</v>
      </c>
    </row>
    <row r="290" spans="1:5">
      <c r="A290" t="str">
        <f t="shared" si="4"/>
        <v>3643:Steigenberger Hotels 2</v>
      </c>
      <c r="B290" s="29" t="s">
        <v>1675</v>
      </c>
      <c r="C290" s="31" t="s">
        <v>2222</v>
      </c>
      <c r="D290" s="32" t="s">
        <v>2034</v>
      </c>
      <c r="E290" s="32" t="s">
        <v>2223</v>
      </c>
    </row>
    <row r="291" spans="1:5">
      <c r="A291" t="str">
        <f t="shared" si="4"/>
        <v>3644:EconoLodges 2</v>
      </c>
      <c r="B291" s="29" t="s">
        <v>1675</v>
      </c>
      <c r="C291" s="31" t="s">
        <v>2224</v>
      </c>
      <c r="D291" s="32" t="s">
        <v>2034</v>
      </c>
      <c r="E291" s="32" t="s">
        <v>2225</v>
      </c>
    </row>
    <row r="292" spans="1:5">
      <c r="A292" t="str">
        <f t="shared" si="4"/>
        <v>3645:Queens Moat Houses 2</v>
      </c>
      <c r="B292" s="29" t="s">
        <v>1675</v>
      </c>
      <c r="C292" s="31" t="s">
        <v>2226</v>
      </c>
      <c r="D292" s="32" t="s">
        <v>2034</v>
      </c>
      <c r="E292" s="32" t="s">
        <v>2227</v>
      </c>
    </row>
    <row r="293" spans="1:5">
      <c r="A293" t="str">
        <f t="shared" si="4"/>
        <v>3646:Swallow Hotels 2</v>
      </c>
      <c r="B293" s="29" t="s">
        <v>1675</v>
      </c>
      <c r="C293" s="31" t="s">
        <v>2228</v>
      </c>
      <c r="D293" s="32" t="s">
        <v>2034</v>
      </c>
      <c r="E293" s="32" t="s">
        <v>2229</v>
      </c>
    </row>
    <row r="294" spans="1:5">
      <c r="A294" t="str">
        <f t="shared" si="4"/>
        <v>3647:Husa Hotels 2</v>
      </c>
      <c r="B294" s="29" t="s">
        <v>1675</v>
      </c>
      <c r="C294" s="31" t="s">
        <v>2230</v>
      </c>
      <c r="D294" s="32" t="s">
        <v>2034</v>
      </c>
      <c r="E294" s="32" t="s">
        <v>2231</v>
      </c>
    </row>
    <row r="295" spans="1:5">
      <c r="A295" t="str">
        <f t="shared" si="4"/>
        <v>3648:De Vera Hotels 2</v>
      </c>
      <c r="B295" s="29" t="s">
        <v>1675</v>
      </c>
      <c r="C295" s="31" t="s">
        <v>2232</v>
      </c>
      <c r="D295" s="32" t="s">
        <v>2034</v>
      </c>
      <c r="E295" s="32" t="s">
        <v>2233</v>
      </c>
    </row>
    <row r="296" spans="1:5">
      <c r="A296" t="str">
        <f t="shared" si="4"/>
        <v>3649:Radisson Hotels 2</v>
      </c>
      <c r="B296" s="29" t="s">
        <v>1675</v>
      </c>
      <c r="C296" s="31" t="s">
        <v>2234</v>
      </c>
      <c r="D296" s="32" t="s">
        <v>2034</v>
      </c>
      <c r="E296" s="32" t="s">
        <v>2235</v>
      </c>
    </row>
    <row r="297" spans="1:5">
      <c r="A297" t="str">
        <f t="shared" si="4"/>
        <v>3650:Red Roof Inns 2</v>
      </c>
      <c r="B297" s="29" t="s">
        <v>1675</v>
      </c>
      <c r="C297" s="31" t="s">
        <v>2236</v>
      </c>
      <c r="D297" s="32" t="s">
        <v>2034</v>
      </c>
      <c r="E297" s="32" t="s">
        <v>2237</v>
      </c>
    </row>
    <row r="298" spans="1:5">
      <c r="A298" t="str">
        <f t="shared" si="4"/>
        <v>3651:Imperial London Hotel 2</v>
      </c>
      <c r="B298" s="29" t="s">
        <v>1675</v>
      </c>
      <c r="C298" s="31" t="s">
        <v>2238</v>
      </c>
      <c r="D298" s="32" t="s">
        <v>2034</v>
      </c>
      <c r="E298" s="32" t="s">
        <v>2239</v>
      </c>
    </row>
    <row r="299" spans="1:5">
      <c r="A299" t="str">
        <f t="shared" si="4"/>
        <v>3652:Embassy Hotels 2</v>
      </c>
      <c r="B299" s="29" t="s">
        <v>1675</v>
      </c>
      <c r="C299" s="31" t="s">
        <v>2240</v>
      </c>
      <c r="D299" s="32" t="s">
        <v>2034</v>
      </c>
      <c r="E299" s="32" t="s">
        <v>2241</v>
      </c>
    </row>
    <row r="300" spans="1:5">
      <c r="A300" t="str">
        <f t="shared" si="4"/>
        <v>3653:Penta Hotels 2</v>
      </c>
      <c r="B300" s="29" t="s">
        <v>1675</v>
      </c>
      <c r="C300" s="31" t="s">
        <v>2242</v>
      </c>
      <c r="D300" s="32" t="s">
        <v>2034</v>
      </c>
      <c r="E300" s="32" t="s">
        <v>2243</v>
      </c>
    </row>
    <row r="301" spans="1:5">
      <c r="A301" t="str">
        <f t="shared" si="4"/>
        <v>3654:Loews Hotels 2</v>
      </c>
      <c r="B301" s="29" t="s">
        <v>1675</v>
      </c>
      <c r="C301" s="31" t="s">
        <v>2244</v>
      </c>
      <c r="D301" s="32" t="s">
        <v>2034</v>
      </c>
      <c r="E301" s="32" t="s">
        <v>2245</v>
      </c>
    </row>
    <row r="302" spans="1:5">
      <c r="A302" t="str">
        <f t="shared" si="4"/>
        <v>3655:Scandic Hotels 2</v>
      </c>
      <c r="B302" s="29" t="s">
        <v>1675</v>
      </c>
      <c r="C302" s="31" t="s">
        <v>2246</v>
      </c>
      <c r="D302" s="32" t="s">
        <v>2034</v>
      </c>
      <c r="E302" s="32" t="s">
        <v>2247</v>
      </c>
    </row>
    <row r="303" spans="1:5">
      <c r="A303" t="str">
        <f t="shared" si="4"/>
        <v>3656:Sara Hotels 2</v>
      </c>
      <c r="B303" s="29" t="s">
        <v>1675</v>
      </c>
      <c r="C303" s="31" t="s">
        <v>2248</v>
      </c>
      <c r="D303" s="32" t="s">
        <v>2034</v>
      </c>
      <c r="E303" s="32" t="s">
        <v>2249</v>
      </c>
    </row>
    <row r="304" spans="1:5">
      <c r="A304" t="str">
        <f t="shared" si="4"/>
        <v>3657:Oberoi Hotels 2</v>
      </c>
      <c r="B304" s="29" t="s">
        <v>1675</v>
      </c>
      <c r="C304" s="31" t="s">
        <v>2250</v>
      </c>
      <c r="D304" s="32" t="s">
        <v>2034</v>
      </c>
      <c r="E304" s="32" t="s">
        <v>2251</v>
      </c>
    </row>
    <row r="305" spans="1:5">
      <c r="A305" t="str">
        <f t="shared" si="4"/>
        <v>3658:Otani Hotels 2</v>
      </c>
      <c r="B305" s="29" t="s">
        <v>1675</v>
      </c>
      <c r="C305" s="31" t="s">
        <v>2252</v>
      </c>
      <c r="D305" s="32" t="s">
        <v>2034</v>
      </c>
      <c r="E305" s="32" t="s">
        <v>2253</v>
      </c>
    </row>
    <row r="306" spans="1:5">
      <c r="A306" t="str">
        <f t="shared" si="4"/>
        <v>3659:Taj Hotels International 2</v>
      </c>
      <c r="B306" s="29" t="s">
        <v>1675</v>
      </c>
      <c r="C306" s="31" t="s">
        <v>2254</v>
      </c>
      <c r="D306" s="32" t="s">
        <v>2034</v>
      </c>
      <c r="E306" s="32" t="s">
        <v>2255</v>
      </c>
    </row>
    <row r="307" spans="1:5">
      <c r="A307" t="str">
        <f t="shared" si="4"/>
        <v>3660:Knights Inns 2</v>
      </c>
      <c r="B307" s="29" t="s">
        <v>1675</v>
      </c>
      <c r="C307" s="31" t="s">
        <v>2256</v>
      </c>
      <c r="D307" s="32" t="s">
        <v>2034</v>
      </c>
      <c r="E307" s="32" t="s">
        <v>2257</v>
      </c>
    </row>
    <row r="308" spans="1:5">
      <c r="A308" t="str">
        <f t="shared" si="4"/>
        <v>3661:Metropole Hotels 2</v>
      </c>
      <c r="B308" s="29" t="s">
        <v>1675</v>
      </c>
      <c r="C308" s="31" t="s">
        <v>2258</v>
      </c>
      <c r="D308" s="32" t="s">
        <v>2034</v>
      </c>
      <c r="E308" s="32" t="s">
        <v>2259</v>
      </c>
    </row>
    <row r="309" spans="1:5">
      <c r="A309" t="str">
        <f t="shared" si="4"/>
        <v>3662:Circus Circus Hotel and Casino 2 3663 H Hoteles El Presidente 2</v>
      </c>
      <c r="B309" s="29" t="s">
        <v>1675</v>
      </c>
      <c r="C309" s="31" t="s">
        <v>2260</v>
      </c>
      <c r="D309" s="32" t="s">
        <v>2034</v>
      </c>
      <c r="E309" s="32" t="s">
        <v>2261</v>
      </c>
    </row>
    <row r="310" spans="1:5">
      <c r="A310" t="str">
        <f t="shared" si="4"/>
        <v>3664:Flag Inn 2</v>
      </c>
      <c r="B310" s="29" t="s">
        <v>1675</v>
      </c>
      <c r="C310" s="31" t="s">
        <v>2262</v>
      </c>
      <c r="D310" s="32" t="s">
        <v>2034</v>
      </c>
      <c r="E310" s="32" t="s">
        <v>2263</v>
      </c>
    </row>
    <row r="311" spans="1:5">
      <c r="A311" t="str">
        <f t="shared" si="4"/>
        <v>3665:Hampton Inn Hotels 2</v>
      </c>
      <c r="B311" s="29" t="s">
        <v>1675</v>
      </c>
      <c r="C311" s="31" t="s">
        <v>2264</v>
      </c>
      <c r="D311" s="32" t="s">
        <v>2034</v>
      </c>
      <c r="E311" s="32" t="s">
        <v>2265</v>
      </c>
    </row>
    <row r="312" spans="1:5">
      <c r="A312" t="str">
        <f t="shared" si="4"/>
        <v>3666:Stakis Hotels 2</v>
      </c>
      <c r="B312" s="29" t="s">
        <v>1675</v>
      </c>
      <c r="C312" s="31" t="s">
        <v>2266</v>
      </c>
      <c r="D312" s="32" t="s">
        <v>2034</v>
      </c>
      <c r="E312" s="32" t="s">
        <v>2267</v>
      </c>
    </row>
    <row r="313" spans="1:5">
      <c r="A313" t="str">
        <f t="shared" si="4"/>
        <v>3667:Luxor Hotel and Casino 2 3668 H Maritim Hotels 2</v>
      </c>
      <c r="B313" s="29" t="s">
        <v>1675</v>
      </c>
      <c r="C313" s="31" t="s">
        <v>2268</v>
      </c>
      <c r="D313" s="32" t="s">
        <v>2034</v>
      </c>
      <c r="E313" s="32" t="s">
        <v>2269</v>
      </c>
    </row>
    <row r="314" spans="1:5">
      <c r="A314" t="str">
        <f t="shared" si="4"/>
        <v>3669:Eldorado Hotel and Casino 2 3670 H Arcade Hotels 2</v>
      </c>
      <c r="B314" s="29" t="s">
        <v>1675</v>
      </c>
      <c r="C314" s="31" t="s">
        <v>2270</v>
      </c>
      <c r="D314" s="32" t="s">
        <v>2034</v>
      </c>
      <c r="E314" s="32" t="s">
        <v>2271</v>
      </c>
    </row>
    <row r="315" spans="1:5">
      <c r="A315" t="str">
        <f t="shared" si="4"/>
        <v>3671:Arctia Hotels 2</v>
      </c>
      <c r="B315" s="29" t="s">
        <v>1675</v>
      </c>
      <c r="C315" s="31" t="s">
        <v>2272</v>
      </c>
      <c r="D315" s="32" t="s">
        <v>2034</v>
      </c>
      <c r="E315" s="32" t="s">
        <v>2273</v>
      </c>
    </row>
    <row r="316" spans="1:5">
      <c r="A316" t="str">
        <f t="shared" si="4"/>
        <v>3672:Campanile Hotels 2</v>
      </c>
      <c r="B316" s="29" t="s">
        <v>1675</v>
      </c>
      <c r="C316" s="31" t="s">
        <v>2274</v>
      </c>
      <c r="D316" s="32" t="s">
        <v>2034</v>
      </c>
      <c r="E316" s="32" t="s">
        <v>2275</v>
      </c>
    </row>
    <row r="317" spans="1:5">
      <c r="A317" t="str">
        <f t="shared" si="4"/>
        <v>3673:IBUSZ Hotels 2</v>
      </c>
      <c r="B317" s="29" t="s">
        <v>1675</v>
      </c>
      <c r="C317" s="31" t="s">
        <v>2276</v>
      </c>
      <c r="D317" s="32" t="s">
        <v>2034</v>
      </c>
      <c r="E317" s="32" t="s">
        <v>2277</v>
      </c>
    </row>
    <row r="318" spans="1:5">
      <c r="A318" t="str">
        <f t="shared" si="4"/>
        <v>3674:Rantasipi Hotels 2</v>
      </c>
      <c r="B318" s="29" t="s">
        <v>1675</v>
      </c>
      <c r="C318" s="31" t="s">
        <v>2278</v>
      </c>
      <c r="D318" s="32" t="s">
        <v>2034</v>
      </c>
      <c r="E318" s="32" t="s">
        <v>2279</v>
      </c>
    </row>
    <row r="319" spans="1:5">
      <c r="A319" t="str">
        <f t="shared" si="4"/>
        <v>3675:Interhotel CEDOK 2</v>
      </c>
      <c r="B319" s="29" t="s">
        <v>1675</v>
      </c>
      <c r="C319" s="31" t="s">
        <v>2280</v>
      </c>
      <c r="D319" s="32" t="s">
        <v>2034</v>
      </c>
      <c r="E319" s="32" t="s">
        <v>2281</v>
      </c>
    </row>
    <row r="320" spans="1:5">
      <c r="A320" t="str">
        <f t="shared" si="4"/>
        <v>3676:Monte Carlo Hotel and Casino 2 3677 H Climat de France Hotels 2</v>
      </c>
      <c r="B320" s="29" t="s">
        <v>1675</v>
      </c>
      <c r="C320" s="31" t="s">
        <v>2282</v>
      </c>
      <c r="D320" s="32" t="s">
        <v>2034</v>
      </c>
      <c r="E320" s="32" t="s">
        <v>2283</v>
      </c>
    </row>
    <row r="321" spans="1:5">
      <c r="A321" t="str">
        <f t="shared" si="4"/>
        <v>3678:Cumulus Hotels 2</v>
      </c>
      <c r="B321" s="29" t="s">
        <v>1675</v>
      </c>
      <c r="C321" s="31" t="s">
        <v>2284</v>
      </c>
      <c r="D321" s="32" t="s">
        <v>2034</v>
      </c>
      <c r="E321" s="32" t="s">
        <v>2285</v>
      </c>
    </row>
    <row r="322" spans="1:5">
      <c r="A322" t="str">
        <f t="shared" si="4"/>
        <v>3679:Silver Legacy Hotel and Casino 2 3680 H Hoteis Othan 2</v>
      </c>
      <c r="B322" s="29" t="s">
        <v>1675</v>
      </c>
      <c r="C322" s="31" t="s">
        <v>2286</v>
      </c>
      <c r="D322" s="32" t="s">
        <v>2034</v>
      </c>
      <c r="E322" s="32" t="s">
        <v>2287</v>
      </c>
    </row>
    <row r="323" spans="1:5">
      <c r="A323" t="str">
        <f t="shared" si="4"/>
        <v>3681:Adam’s Mark Hotels 2 3682 H Sahara Hotel and Casino 2 3683 H Bradbury Suites 2</v>
      </c>
      <c r="B323" s="29" t="s">
        <v>1675</v>
      </c>
      <c r="C323" s="31" t="s">
        <v>2288</v>
      </c>
      <c r="D323" s="32" t="s">
        <v>2034</v>
      </c>
      <c r="E323" s="32" t="s">
        <v>2289</v>
      </c>
    </row>
    <row r="324" spans="1:5">
      <c r="A324" t="str">
        <f t="shared" si="4"/>
        <v>3684:Budget Hosts Inns 2</v>
      </c>
      <c r="B324" s="29" t="s">
        <v>1675</v>
      </c>
      <c r="C324" s="31" t="s">
        <v>2290</v>
      </c>
      <c r="D324" s="32" t="s">
        <v>2034</v>
      </c>
      <c r="E324" s="32" t="s">
        <v>2291</v>
      </c>
    </row>
    <row r="325" spans="1:5">
      <c r="A325" t="str">
        <f t="shared" si="4"/>
        <v>3685:Budgetel Inns 2</v>
      </c>
      <c r="B325" s="29" t="s">
        <v>1675</v>
      </c>
      <c r="C325" s="31" t="s">
        <v>2292</v>
      </c>
      <c r="D325" s="32" t="s">
        <v>2034</v>
      </c>
      <c r="E325" s="32" t="s">
        <v>2293</v>
      </c>
    </row>
    <row r="326" spans="1:5">
      <c r="A326" t="str">
        <f t="shared" ref="A326:A389" si="5">_xlfn.CONCAT(C326,":",E326)</f>
        <v>3686:Suisse Chalet Susse Chalet 2 3687 H Clarion Hotels 2</v>
      </c>
      <c r="B326" s="29" t="s">
        <v>1675</v>
      </c>
      <c r="C326" s="31" t="s">
        <v>2294</v>
      </c>
      <c r="D326" s="32" t="s">
        <v>2034</v>
      </c>
      <c r="E326" s="32" t="s">
        <v>2295</v>
      </c>
    </row>
    <row r="327" spans="1:5">
      <c r="A327" t="str">
        <f t="shared" si="5"/>
        <v>3688:Compri Hotels 2</v>
      </c>
      <c r="B327" s="29" t="s">
        <v>1675</v>
      </c>
      <c r="C327" s="31" t="s">
        <v>2296</v>
      </c>
      <c r="D327" s="32" t="s">
        <v>2034</v>
      </c>
      <c r="E327" s="32" t="s">
        <v>2297</v>
      </c>
    </row>
    <row r="328" spans="1:5">
      <c r="A328" t="str">
        <f t="shared" si="5"/>
        <v>3689:Consort Hotels 2</v>
      </c>
      <c r="B328" s="29" t="s">
        <v>1675</v>
      </c>
      <c r="C328" s="31" t="s">
        <v>2298</v>
      </c>
      <c r="D328" s="32" t="s">
        <v>2034</v>
      </c>
      <c r="E328" s="32" t="s">
        <v>2299</v>
      </c>
    </row>
    <row r="329" spans="1:5">
      <c r="A329" t="str">
        <f t="shared" si="5"/>
        <v>3690:Courtyard Inns 2</v>
      </c>
      <c r="B329" s="29" t="s">
        <v>1675</v>
      </c>
      <c r="C329" s="31" t="s">
        <v>2300</v>
      </c>
      <c r="D329" s="32" t="s">
        <v>2034</v>
      </c>
      <c r="E329" s="32" t="s">
        <v>2301</v>
      </c>
    </row>
    <row r="330" spans="1:5">
      <c r="A330" t="str">
        <f t="shared" si="5"/>
        <v>3691:Dillon Inn 2</v>
      </c>
      <c r="B330" s="29" t="s">
        <v>1675</v>
      </c>
      <c r="C330" s="31" t="s">
        <v>2302</v>
      </c>
      <c r="D330" s="32" t="s">
        <v>2034</v>
      </c>
      <c r="E330" s="32" t="s">
        <v>2303</v>
      </c>
    </row>
    <row r="331" spans="1:5">
      <c r="A331" t="str">
        <f t="shared" si="5"/>
        <v>3692:Doubletree Guest Suites 2</v>
      </c>
      <c r="B331" s="29" t="s">
        <v>1675</v>
      </c>
      <c r="C331" s="31" t="s">
        <v>2304</v>
      </c>
      <c r="D331" s="32" t="s">
        <v>2034</v>
      </c>
      <c r="E331" s="32" t="s">
        <v>2305</v>
      </c>
    </row>
    <row r="332" spans="1:5">
      <c r="A332" t="str">
        <f t="shared" si="5"/>
        <v>3692:Doubletree Hotels 2</v>
      </c>
      <c r="B332" s="29" t="s">
        <v>1675</v>
      </c>
      <c r="C332" s="31" t="s">
        <v>2304</v>
      </c>
      <c r="D332" s="32" t="s">
        <v>2034</v>
      </c>
      <c r="E332" s="32" t="s">
        <v>2306</v>
      </c>
    </row>
    <row r="333" spans="1:5">
      <c r="A333" t="str">
        <f t="shared" si="5"/>
        <v>3693:Drury Inn 2</v>
      </c>
      <c r="B333" s="29" t="s">
        <v>1675</v>
      </c>
      <c r="C333" s="31" t="s">
        <v>2307</v>
      </c>
      <c r="D333" s="32" t="s">
        <v>2034</v>
      </c>
      <c r="E333" s="32" t="s">
        <v>2308</v>
      </c>
    </row>
    <row r="334" spans="1:5">
      <c r="A334" t="str">
        <f t="shared" si="5"/>
        <v>3694:Economy Inns of America 2</v>
      </c>
      <c r="B334" s="29" t="s">
        <v>1675</v>
      </c>
      <c r="C334" s="31" t="s">
        <v>2309</v>
      </c>
      <c r="D334" s="32" t="s">
        <v>2034</v>
      </c>
      <c r="E334" s="32" t="s">
        <v>2310</v>
      </c>
    </row>
    <row r="335" spans="1:5">
      <c r="A335" t="str">
        <f t="shared" si="5"/>
        <v>3695:Embassy Suites 2</v>
      </c>
      <c r="B335" s="29" t="s">
        <v>1675</v>
      </c>
      <c r="C335" s="31" t="s">
        <v>2311</v>
      </c>
      <c r="D335" s="32" t="s">
        <v>2034</v>
      </c>
      <c r="E335" s="32" t="s">
        <v>2312</v>
      </c>
    </row>
    <row r="336" spans="1:5">
      <c r="A336" t="str">
        <f t="shared" si="5"/>
        <v>3696:Excel Inn 2</v>
      </c>
      <c r="B336" s="29" t="s">
        <v>1675</v>
      </c>
      <c r="C336" s="31" t="s">
        <v>2313</v>
      </c>
      <c r="D336" s="32" t="s">
        <v>2034</v>
      </c>
      <c r="E336" s="32" t="s">
        <v>2314</v>
      </c>
    </row>
    <row r="337" spans="1:5">
      <c r="A337" t="str">
        <f t="shared" si="5"/>
        <v>3697:Fairfield Hotels 2</v>
      </c>
      <c r="B337" s="29" t="s">
        <v>1675</v>
      </c>
      <c r="C337" s="31" t="s">
        <v>2315</v>
      </c>
      <c r="D337" s="32" t="s">
        <v>2034</v>
      </c>
      <c r="E337" s="32" t="s">
        <v>2316</v>
      </c>
    </row>
    <row r="338" spans="1:5">
      <c r="A338" t="str">
        <f t="shared" si="5"/>
        <v>3698:Harley Hotels 2</v>
      </c>
      <c r="B338" s="29" t="s">
        <v>1675</v>
      </c>
      <c r="C338" s="31" t="s">
        <v>2317</v>
      </c>
      <c r="D338" s="32" t="s">
        <v>2034</v>
      </c>
      <c r="E338" s="32" t="s">
        <v>2318</v>
      </c>
    </row>
    <row r="339" spans="1:5">
      <c r="A339" t="str">
        <f t="shared" si="5"/>
        <v>3699:Midway Motor Lodge 2</v>
      </c>
      <c r="B339" s="29" t="s">
        <v>1675</v>
      </c>
      <c r="C339" s="31" t="s">
        <v>2319</v>
      </c>
      <c r="D339" s="32" t="s">
        <v>2034</v>
      </c>
      <c r="E339" s="32" t="s">
        <v>2320</v>
      </c>
    </row>
    <row r="340" spans="1:5">
      <c r="A340" t="str">
        <f t="shared" si="5"/>
        <v>3700:Motel 6 2</v>
      </c>
      <c r="B340" s="29" t="s">
        <v>1675</v>
      </c>
      <c r="C340" s="31" t="s">
        <v>2321</v>
      </c>
      <c r="D340" s="32" t="s">
        <v>2034</v>
      </c>
      <c r="E340" s="32" t="s">
        <v>2322</v>
      </c>
    </row>
    <row r="341" spans="1:5">
      <c r="A341" t="str">
        <f t="shared" si="5"/>
        <v>3701:La Mansion Del Rio 2 3702 H The Registry Hotel 2</v>
      </c>
      <c r="B341" s="29" t="s">
        <v>1675</v>
      </c>
      <c r="C341" s="31" t="s">
        <v>2323</v>
      </c>
      <c r="D341" s="32" t="s">
        <v>2034</v>
      </c>
      <c r="E341" s="32" t="s">
        <v>2324</v>
      </c>
    </row>
    <row r="342" spans="1:5">
      <c r="A342" t="str">
        <f t="shared" si="5"/>
        <v>3703:Residence Inns 2</v>
      </c>
      <c r="B342" s="29" t="s">
        <v>1675</v>
      </c>
      <c r="C342" s="31" t="s">
        <v>2325</v>
      </c>
      <c r="D342" s="32" t="s">
        <v>2034</v>
      </c>
      <c r="E342" s="32" t="s">
        <v>2326</v>
      </c>
    </row>
    <row r="343" spans="1:5">
      <c r="A343" t="str">
        <f t="shared" si="5"/>
        <v>3704:Royce Hotels 2</v>
      </c>
      <c r="B343" s="29" t="s">
        <v>1675</v>
      </c>
      <c r="C343" s="31" t="s">
        <v>2327</v>
      </c>
      <c r="D343" s="32" t="s">
        <v>2034</v>
      </c>
      <c r="E343" s="32" t="s">
        <v>2328</v>
      </c>
    </row>
    <row r="344" spans="1:5">
      <c r="A344" t="str">
        <f t="shared" si="5"/>
        <v>3705:Sandman Inns 2</v>
      </c>
      <c r="B344" s="29" t="s">
        <v>1675</v>
      </c>
      <c r="C344" s="31" t="s">
        <v>2329</v>
      </c>
      <c r="D344" s="32" t="s">
        <v>2034</v>
      </c>
      <c r="E344" s="32" t="s">
        <v>2330</v>
      </c>
    </row>
    <row r="345" spans="1:5">
      <c r="A345" t="str">
        <f t="shared" si="5"/>
        <v>3706:Shilo Inn 2</v>
      </c>
      <c r="B345" s="29" t="s">
        <v>1675</v>
      </c>
      <c r="C345" s="31" t="s">
        <v>2331</v>
      </c>
      <c r="D345" s="32" t="s">
        <v>2034</v>
      </c>
      <c r="E345" s="32" t="s">
        <v>2332</v>
      </c>
    </row>
    <row r="346" spans="1:5">
      <c r="A346" t="str">
        <f t="shared" si="5"/>
        <v>3707:Shoney’s Inn 2</v>
      </c>
      <c r="B346" s="29" t="s">
        <v>1675</v>
      </c>
      <c r="C346" s="31" t="s">
        <v>2333</v>
      </c>
      <c r="D346" s="32" t="s">
        <v>2034</v>
      </c>
      <c r="E346" s="32" t="s">
        <v>2334</v>
      </c>
    </row>
    <row r="347" spans="1:5">
      <c r="A347" t="str">
        <f t="shared" si="5"/>
        <v>3708:Virgin River Hotel and Casino 2 3709 H Super 8 Motels 2</v>
      </c>
      <c r="B347" s="29" t="s">
        <v>1675</v>
      </c>
      <c r="C347" s="31" t="s">
        <v>2335</v>
      </c>
      <c r="D347" s="32" t="s">
        <v>2034</v>
      </c>
      <c r="E347" s="32" t="s">
        <v>2336</v>
      </c>
    </row>
    <row r="348" spans="1:5">
      <c r="A348" t="str">
        <f t="shared" si="5"/>
        <v>3710:The Ritz Carlton 2</v>
      </c>
      <c r="B348" s="29" t="s">
        <v>1675</v>
      </c>
      <c r="C348" s="31" t="s">
        <v>2337</v>
      </c>
      <c r="D348" s="32" t="s">
        <v>2034</v>
      </c>
      <c r="E348" s="32" t="s">
        <v>2338</v>
      </c>
    </row>
    <row r="349" spans="1:5">
      <c r="A349" t="str">
        <f t="shared" si="5"/>
        <v>3711:Flag Inns (Australia) 2</v>
      </c>
      <c r="B349" s="29" t="s">
        <v>1675</v>
      </c>
      <c r="C349" s="31" t="s">
        <v>2339</v>
      </c>
      <c r="D349" s="32" t="s">
        <v>2034</v>
      </c>
      <c r="E349" s="32" t="s">
        <v>2340</v>
      </c>
    </row>
    <row r="350" spans="1:5">
      <c r="A350" t="str">
        <f t="shared" si="5"/>
        <v>3712:Buffalo Bill’s Hotel and Casino 2 3713 H Quality Pacific Hotel 2</v>
      </c>
      <c r="B350" s="29" t="s">
        <v>1675</v>
      </c>
      <c r="C350" s="31" t="s">
        <v>2341</v>
      </c>
      <c r="D350" s="32" t="s">
        <v>2034</v>
      </c>
      <c r="E350" s="32" t="s">
        <v>2342</v>
      </c>
    </row>
    <row r="351" spans="1:5">
      <c r="A351" t="str">
        <f t="shared" si="5"/>
        <v>3714:Four Seasons Hotel (Australia) 2</v>
      </c>
      <c r="B351" s="29" t="s">
        <v>1675</v>
      </c>
      <c r="C351" s="31" t="s">
        <v>2343</v>
      </c>
      <c r="D351" s="32" t="s">
        <v>2034</v>
      </c>
      <c r="E351" s="32" t="s">
        <v>2344</v>
      </c>
    </row>
    <row r="352" spans="1:5">
      <c r="A352" t="str">
        <f t="shared" si="5"/>
        <v>3715:Fairfield Inn 2</v>
      </c>
      <c r="B352" s="29" t="s">
        <v>1675</v>
      </c>
      <c r="C352" s="31" t="s">
        <v>2345</v>
      </c>
      <c r="D352" s="32" t="s">
        <v>2034</v>
      </c>
      <c r="E352" s="32" t="s">
        <v>2346</v>
      </c>
    </row>
    <row r="353" spans="1:5">
      <c r="A353" t="str">
        <f t="shared" si="5"/>
        <v>3716:Carlton Hotels 2</v>
      </c>
      <c r="B353" s="29" t="s">
        <v>1675</v>
      </c>
      <c r="C353" s="31" t="s">
        <v>2347</v>
      </c>
      <c r="D353" s="32" t="s">
        <v>2034</v>
      </c>
      <c r="E353" s="32" t="s">
        <v>2348</v>
      </c>
    </row>
    <row r="354" spans="1:5">
      <c r="A354" t="str">
        <f t="shared" si="5"/>
        <v>3717:City Lodge Hotels 2</v>
      </c>
      <c r="B354" s="29" t="s">
        <v>1675</v>
      </c>
      <c r="C354" s="31" t="s">
        <v>2349</v>
      </c>
      <c r="D354" s="32" t="s">
        <v>2034</v>
      </c>
      <c r="E354" s="32" t="s">
        <v>2350</v>
      </c>
    </row>
    <row r="355" spans="1:5">
      <c r="A355" t="str">
        <f t="shared" si="5"/>
        <v>3718:Karos Hotels 2</v>
      </c>
      <c r="B355" s="29" t="s">
        <v>1675</v>
      </c>
      <c r="C355" s="31" t="s">
        <v>2351</v>
      </c>
      <c r="D355" s="32" t="s">
        <v>2034</v>
      </c>
      <c r="E355" s="32" t="s">
        <v>2352</v>
      </c>
    </row>
    <row r="356" spans="1:5">
      <c r="A356" t="str">
        <f t="shared" si="5"/>
        <v>3719:Protea Hotels 2</v>
      </c>
      <c r="B356" s="29" t="s">
        <v>1675</v>
      </c>
      <c r="C356" s="31" t="s">
        <v>2353</v>
      </c>
      <c r="D356" s="32" t="s">
        <v>2034</v>
      </c>
      <c r="E356" s="32" t="s">
        <v>2354</v>
      </c>
    </row>
    <row r="357" spans="1:5">
      <c r="A357" t="str">
        <f t="shared" si="5"/>
        <v>3720:Southern Sun Hotels 2</v>
      </c>
      <c r="B357" s="29" t="s">
        <v>1675</v>
      </c>
      <c r="C357" s="31" t="s">
        <v>2355</v>
      </c>
      <c r="D357" s="32" t="s">
        <v>2034</v>
      </c>
      <c r="E357" s="32" t="s">
        <v>2356</v>
      </c>
    </row>
    <row r="358" spans="1:5">
      <c r="A358" t="str">
        <f t="shared" si="5"/>
        <v>3721:Conrad Hotels 2</v>
      </c>
      <c r="B358" s="29" t="s">
        <v>1675</v>
      </c>
      <c r="C358" s="31" t="s">
        <v>2357</v>
      </c>
      <c r="D358" s="32" t="s">
        <v>2034</v>
      </c>
      <c r="E358" s="32" t="s">
        <v>2358</v>
      </c>
    </row>
    <row r="359" spans="1:5">
      <c r="A359" t="str">
        <f t="shared" si="5"/>
        <v>3722:Wyndham Hotel 2</v>
      </c>
      <c r="B359" s="29" t="s">
        <v>1675</v>
      </c>
      <c r="C359" s="31" t="s">
        <v>2359</v>
      </c>
      <c r="D359" s="32" t="s">
        <v>2034</v>
      </c>
      <c r="E359" s="32" t="s">
        <v>2360</v>
      </c>
    </row>
    <row r="360" spans="1:5">
      <c r="A360" t="str">
        <f t="shared" si="5"/>
        <v>3723:Rica Hotels (Not valid for Visa) 2 3724 H Inter Nor Hotels (Not valid for Visa) 2 3725 H Sea Pines Resort 2</v>
      </c>
      <c r="B360" s="29" t="s">
        <v>1675</v>
      </c>
      <c r="C360" s="31" t="s">
        <v>2361</v>
      </c>
      <c r="D360" s="32" t="s">
        <v>2034</v>
      </c>
      <c r="E360" s="32" t="s">
        <v>2796</v>
      </c>
    </row>
    <row r="361" spans="1:5">
      <c r="A361" t="str">
        <f t="shared" si="5"/>
        <v>3726:Rio Suites 2</v>
      </c>
      <c r="B361" s="29" t="s">
        <v>1675</v>
      </c>
      <c r="C361" s="31" t="s">
        <v>2362</v>
      </c>
      <c r="D361" s="32" t="s">
        <v>2034</v>
      </c>
      <c r="E361" s="32" t="s">
        <v>2363</v>
      </c>
    </row>
    <row r="362" spans="1:5">
      <c r="A362" t="str">
        <f t="shared" si="5"/>
        <v>3727:Broadmoor Hotel 2</v>
      </c>
      <c r="B362" s="29" t="s">
        <v>1675</v>
      </c>
      <c r="C362" s="31" t="s">
        <v>2364</v>
      </c>
      <c r="D362" s="32" t="s">
        <v>2034</v>
      </c>
      <c r="E362" s="32" t="s">
        <v>2365</v>
      </c>
    </row>
    <row r="363" spans="1:5">
      <c r="A363" t="str">
        <f t="shared" si="5"/>
        <v>3728:Bally’s Hotel and Casino 2 3729 H John Ascuaga’s Nugget 2</v>
      </c>
      <c r="B363" s="29" t="s">
        <v>1675</v>
      </c>
      <c r="C363" s="31" t="s">
        <v>2366</v>
      </c>
      <c r="D363" s="32" t="s">
        <v>2034</v>
      </c>
      <c r="E363" s="32" t="s">
        <v>2367</v>
      </c>
    </row>
    <row r="364" spans="1:5">
      <c r="A364" t="str">
        <f t="shared" si="5"/>
        <v>3730:MGM Grand Hotel 2</v>
      </c>
      <c r="B364" s="29" t="s">
        <v>1675</v>
      </c>
      <c r="C364" s="31" t="s">
        <v>2368</v>
      </c>
      <c r="D364" s="32" t="s">
        <v>2034</v>
      </c>
      <c r="E364" s="32" t="s">
        <v>2369</v>
      </c>
    </row>
    <row r="365" spans="1:5">
      <c r="A365" t="str">
        <f t="shared" si="5"/>
        <v>3731:Harrah’s Hotels and Casinos 2</v>
      </c>
      <c r="B365" s="29" t="s">
        <v>1675</v>
      </c>
      <c r="C365" s="31" t="s">
        <v>2370</v>
      </c>
      <c r="D365" s="32" t="s">
        <v>2034</v>
      </c>
      <c r="E365" s="32" t="s">
        <v>2371</v>
      </c>
    </row>
    <row r="366" spans="1:5">
      <c r="A366" t="str">
        <f t="shared" si="5"/>
        <v>3732:Opryland Hotel 2</v>
      </c>
      <c r="B366" s="29" t="s">
        <v>1675</v>
      </c>
      <c r="C366" s="31" t="s">
        <v>2372</v>
      </c>
      <c r="D366" s="32" t="s">
        <v>2034</v>
      </c>
      <c r="E366" s="32" t="s">
        <v>2373</v>
      </c>
    </row>
    <row r="367" spans="1:5">
      <c r="A367" t="str">
        <f t="shared" si="5"/>
        <v>3733:Boca Raton Resort 2</v>
      </c>
      <c r="B367" s="29" t="s">
        <v>1675</v>
      </c>
      <c r="C367" s="31" t="s">
        <v>2374</v>
      </c>
      <c r="D367" s="32" t="s">
        <v>2034</v>
      </c>
      <c r="E367" s="32" t="s">
        <v>2375</v>
      </c>
    </row>
    <row r="368" spans="1:5">
      <c r="A368" t="str">
        <f t="shared" si="5"/>
        <v>3734:Harvey/Bristol Hotels 2</v>
      </c>
      <c r="B368" s="29" t="s">
        <v>1675</v>
      </c>
      <c r="C368" s="31" t="s">
        <v>2376</v>
      </c>
      <c r="D368" s="32" t="s">
        <v>2034</v>
      </c>
      <c r="E368" s="32" t="s">
        <v>2377</v>
      </c>
    </row>
    <row r="369" spans="1:5">
      <c r="A369" t="str">
        <f t="shared" si="5"/>
        <v>3735:Masters Economy Inns 2</v>
      </c>
      <c r="B369" s="29" t="s">
        <v>1675</v>
      </c>
      <c r="C369" s="31" t="s">
        <v>2378</v>
      </c>
      <c r="D369" s="32" t="s">
        <v>2034</v>
      </c>
      <c r="E369" s="32" t="s">
        <v>2379</v>
      </c>
    </row>
    <row r="370" spans="1:5">
      <c r="A370" t="str">
        <f t="shared" si="5"/>
        <v>3736:Colorado Belle/Edgewater Resort 2</v>
      </c>
      <c r="B370" s="29" t="s">
        <v>1675</v>
      </c>
      <c r="C370" s="31" t="s">
        <v>2380</v>
      </c>
      <c r="D370" s="32" t="s">
        <v>2034</v>
      </c>
      <c r="E370" s="32" t="s">
        <v>2381</v>
      </c>
    </row>
    <row r="371" spans="1:5">
      <c r="A371" t="str">
        <f t="shared" si="5"/>
        <v>3737:Riviera Hotel and Casino 2 3738 H Tropicana Resort and Casino 2 3739 H Woodside Hotels and Resorts 2</v>
      </c>
      <c r="B371" s="29" t="s">
        <v>1675</v>
      </c>
      <c r="C371" s="31" t="s">
        <v>2382</v>
      </c>
      <c r="D371" s="32" t="s">
        <v>2034</v>
      </c>
      <c r="E371" s="32" t="s">
        <v>2797</v>
      </c>
    </row>
    <row r="372" spans="1:5">
      <c r="A372" t="str">
        <f t="shared" si="5"/>
        <v>3740:TownePlace Suites (Not valid for MasterCard) 2 3741 H Millennium Broadway Hotel 2</v>
      </c>
      <c r="B372" s="29" t="s">
        <v>1675</v>
      </c>
      <c r="C372" s="31" t="s">
        <v>2383</v>
      </c>
      <c r="D372" s="32" t="s">
        <v>2034</v>
      </c>
      <c r="E372" s="32" t="s">
        <v>2798</v>
      </c>
    </row>
    <row r="373" spans="1:5">
      <c r="A373" t="str">
        <f t="shared" si="5"/>
        <v>3742:Club Med 2</v>
      </c>
      <c r="B373" s="29" t="s">
        <v>1675</v>
      </c>
      <c r="C373" s="31" t="s">
        <v>2384</v>
      </c>
      <c r="D373" s="32" t="s">
        <v>2034</v>
      </c>
      <c r="E373" s="32" t="s">
        <v>2385</v>
      </c>
    </row>
    <row r="374" spans="1:5">
      <c r="A374" t="str">
        <f t="shared" si="5"/>
        <v>3743:Biltmore Hotel and Suites 2</v>
      </c>
      <c r="B374" s="29" t="s">
        <v>1675</v>
      </c>
      <c r="C374" s="31" t="s">
        <v>2386</v>
      </c>
      <c r="D374" s="32" t="s">
        <v>2034</v>
      </c>
      <c r="E374" s="32" t="s">
        <v>2387</v>
      </c>
    </row>
    <row r="375" spans="1:5">
      <c r="A375" t="str">
        <f t="shared" si="5"/>
        <v>3744:Carefree Resorts 2</v>
      </c>
      <c r="B375" s="29" t="s">
        <v>1675</v>
      </c>
      <c r="C375" s="31" t="s">
        <v>2388</v>
      </c>
      <c r="D375" s="32" t="s">
        <v>2034</v>
      </c>
      <c r="E375" s="32" t="s">
        <v>2389</v>
      </c>
    </row>
    <row r="376" spans="1:5">
      <c r="A376" t="str">
        <f t="shared" si="5"/>
        <v>3745:. Regis Hotel (Not valid for MasterCard) 2</v>
      </c>
      <c r="B376" s="29" t="s">
        <v>1675</v>
      </c>
      <c r="C376" s="31" t="s">
        <v>2390</v>
      </c>
      <c r="D376" s="32" t="s">
        <v>988</v>
      </c>
      <c r="E376" s="32" t="s">
        <v>2391</v>
      </c>
    </row>
    <row r="377" spans="1:5">
      <c r="A377" t="str">
        <f t="shared" si="5"/>
        <v>3746:e Eliot Hotel 2</v>
      </c>
      <c r="B377" s="29" t="s">
        <v>1675</v>
      </c>
      <c r="C377" s="31" t="s">
        <v>2392</v>
      </c>
      <c r="D377" s="32" t="s">
        <v>1931</v>
      </c>
      <c r="E377" s="32" t="s">
        <v>2393</v>
      </c>
    </row>
    <row r="378" spans="1:5">
      <c r="A378" t="str">
        <f t="shared" si="5"/>
        <v>3747:ClubCorp/ClubResorts 2</v>
      </c>
      <c r="B378" s="29" t="s">
        <v>1675</v>
      </c>
      <c r="C378" s="31" t="s">
        <v>2394</v>
      </c>
      <c r="D378" s="32" t="s">
        <v>2034</v>
      </c>
      <c r="E378" s="32" t="s">
        <v>2395</v>
      </c>
    </row>
    <row r="379" spans="1:5">
      <c r="A379" t="str">
        <f t="shared" si="5"/>
        <v>3748:Wellesley Inns 2</v>
      </c>
      <c r="B379" s="29" t="s">
        <v>1675</v>
      </c>
      <c r="C379" s="31" t="s">
        <v>2396</v>
      </c>
      <c r="D379" s="32" t="s">
        <v>2034</v>
      </c>
      <c r="E379" s="32" t="s">
        <v>2397</v>
      </c>
    </row>
    <row r="380" spans="1:5">
      <c r="A380" t="str">
        <f t="shared" si="5"/>
        <v>3749:The Beverly Hills Hotel 2 3750 H Crowne Plaza Hotels 2</v>
      </c>
      <c r="B380" s="29" t="s">
        <v>1675</v>
      </c>
      <c r="C380" s="31" t="s">
        <v>2398</v>
      </c>
      <c r="D380" s="32" t="s">
        <v>2034</v>
      </c>
      <c r="E380" s="32" t="s">
        <v>2399</v>
      </c>
    </row>
    <row r="381" spans="1:5">
      <c r="A381" t="str">
        <f t="shared" si="5"/>
        <v>3751:Homewood Suites 2</v>
      </c>
      <c r="B381" s="29" t="s">
        <v>1675</v>
      </c>
      <c r="C381" s="31" t="s">
        <v>2400</v>
      </c>
      <c r="D381" s="32" t="s">
        <v>2034</v>
      </c>
      <c r="E381" s="32" t="s">
        <v>2401</v>
      </c>
    </row>
    <row r="382" spans="1:5">
      <c r="A382" t="str">
        <f t="shared" si="5"/>
        <v>3752:Peabody Hotels 2</v>
      </c>
      <c r="B382" s="29" t="s">
        <v>1675</v>
      </c>
      <c r="C382" s="31" t="s">
        <v>2402</v>
      </c>
      <c r="D382" s="32" t="s">
        <v>2034</v>
      </c>
      <c r="E382" s="32" t="s">
        <v>2403</v>
      </c>
    </row>
    <row r="383" spans="1:5">
      <c r="A383" t="str">
        <f t="shared" si="5"/>
        <v>3753:Greenbriar Resorts 2</v>
      </c>
      <c r="B383" s="29" t="s">
        <v>1675</v>
      </c>
      <c r="C383" s="31" t="s">
        <v>2404</v>
      </c>
      <c r="D383" s="32" t="s">
        <v>2034</v>
      </c>
      <c r="E383" s="32" t="s">
        <v>2405</v>
      </c>
    </row>
    <row r="384" spans="1:5">
      <c r="A384" t="str">
        <f t="shared" si="5"/>
        <v>3754:Amelia Island Plantation 2</v>
      </c>
      <c r="B384" s="29" t="s">
        <v>1675</v>
      </c>
      <c r="C384" s="31" t="s">
        <v>2406</v>
      </c>
      <c r="D384" s="32" t="s">
        <v>2034</v>
      </c>
      <c r="E384" s="32" t="s">
        <v>2407</v>
      </c>
    </row>
    <row r="385" spans="1:5">
      <c r="A385" t="str">
        <f t="shared" si="5"/>
        <v>3755:The Homestead 2</v>
      </c>
      <c r="B385" s="29" t="s">
        <v>1675</v>
      </c>
      <c r="C385" s="31" t="s">
        <v>2408</v>
      </c>
      <c r="D385" s="32" t="s">
        <v>2034</v>
      </c>
      <c r="E385" s="32" t="s">
        <v>2409</v>
      </c>
    </row>
    <row r="386" spans="1:5">
      <c r="A386" t="str">
        <f t="shared" si="5"/>
        <v>3756:South Seas Resorts 2</v>
      </c>
      <c r="B386" s="29" t="s">
        <v>1675</v>
      </c>
      <c r="C386" s="31" t="s">
        <v>2410</v>
      </c>
      <c r="D386" s="32" t="s">
        <v>2034</v>
      </c>
      <c r="E386" s="32" t="s">
        <v>2411</v>
      </c>
    </row>
    <row r="387" spans="1:5">
      <c r="A387" t="str">
        <f t="shared" si="5"/>
        <v>3757:Canyon Ranch 2</v>
      </c>
      <c r="B387" s="29" t="s">
        <v>1675</v>
      </c>
      <c r="C387" s="31" t="s">
        <v>2412</v>
      </c>
      <c r="D387" s="32" t="s">
        <v>2034</v>
      </c>
      <c r="E387" s="32" t="s">
        <v>2413</v>
      </c>
    </row>
    <row r="388" spans="1:5">
      <c r="A388" t="str">
        <f t="shared" si="5"/>
        <v>3758:Kahala Mandarin Oriental Hotel 2 3759 H The Orchid at Mauna Lani 2  3760 H Halekulani Hotel/Waikiki Parc 2 3761 H Primadonna Hotel and Casino 2</v>
      </c>
      <c r="B388" s="29" t="s">
        <v>1675</v>
      </c>
      <c r="C388" s="31" t="s">
        <v>2414</v>
      </c>
      <c r="D388" s="32" t="s">
        <v>2034</v>
      </c>
      <c r="E388" s="32" t="s">
        <v>2799</v>
      </c>
    </row>
    <row r="389" spans="1:5">
      <c r="A389" t="str">
        <f t="shared" si="5"/>
        <v>3762:Whiskey Pete’s Hotel and Casino 2 3763 H Chateau Elan Winery and Resort 2 3764 H Beau Rivage Hotel and Casino 2 3765 H Bellagio 2</v>
      </c>
      <c r="B389" s="29" t="s">
        <v>1675</v>
      </c>
      <c r="C389" s="31" t="s">
        <v>2415</v>
      </c>
      <c r="D389" s="32" t="s">
        <v>2034</v>
      </c>
      <c r="E389" s="32" t="s">
        <v>2800</v>
      </c>
    </row>
    <row r="390" spans="1:5">
      <c r="A390" t="str">
        <f t="shared" ref="A390:A453" si="6">_xlfn.CONCAT(C390,":",E390)</f>
        <v>3766:Fremont Hotel and Casino 2</v>
      </c>
      <c r="B390" s="29" t="s">
        <v>1675</v>
      </c>
      <c r="C390" s="31" t="s">
        <v>2416</v>
      </c>
      <c r="D390" s="32" t="s">
        <v>2034</v>
      </c>
      <c r="E390" s="32" t="s">
        <v>2417</v>
      </c>
    </row>
    <row r="391" spans="1:5">
      <c r="A391" t="str">
        <f t="shared" si="6"/>
        <v>3767:Main Street Station Hotel and Casino 2 3768 H Silver Star Hotel and Casino 2</v>
      </c>
      <c r="B391" s="29" t="s">
        <v>1675</v>
      </c>
      <c r="C391" s="31" t="s">
        <v>2418</v>
      </c>
      <c r="D391" s="32" t="s">
        <v>2034</v>
      </c>
      <c r="E391" s="32" t="s">
        <v>2419</v>
      </c>
    </row>
    <row r="392" spans="1:5">
      <c r="A392" t="str">
        <f t="shared" si="6"/>
        <v>3769:Stratosphere Hotel and Casino 2 3770 SpringHill Suites 2</v>
      </c>
      <c r="B392" s="29" t="s">
        <v>1675</v>
      </c>
      <c r="C392" s="31" t="s">
        <v>2420</v>
      </c>
      <c r="D392" s="32" t="s">
        <v>2034</v>
      </c>
      <c r="E392" s="32" t="s">
        <v>2421</v>
      </c>
    </row>
    <row r="393" spans="1:5">
      <c r="A393" t="str">
        <f t="shared" si="6"/>
        <v>3771:esar’s Hotel and Casino 2</v>
      </c>
      <c r="B393" s="29" t="s">
        <v>1675</v>
      </c>
      <c r="C393" s="31" t="s">
        <v>2422</v>
      </c>
      <c r="D393" s="32" t="s">
        <v>90</v>
      </c>
      <c r="E393" s="32" t="s">
        <v>2423</v>
      </c>
    </row>
    <row r="394" spans="1:5">
      <c r="A394" t="str">
        <f t="shared" si="6"/>
        <v>3772:macolin Woodlands 2</v>
      </c>
      <c r="B394" s="29" t="s">
        <v>1675</v>
      </c>
      <c r="C394" s="31" t="s">
        <v>2424</v>
      </c>
      <c r="D394" s="32" t="s">
        <v>978</v>
      </c>
      <c r="E394" s="32" t="s">
        <v>2425</v>
      </c>
    </row>
    <row r="395" spans="1:5">
      <c r="A395" t="str">
        <f t="shared" si="6"/>
        <v>3773:The Venetian Resort Hotel Casino 2</v>
      </c>
      <c r="B395" s="29" t="s">
        <v>1675</v>
      </c>
      <c r="C395" s="31" t="s">
        <v>2426</v>
      </c>
      <c r="D395" s="32" t="s">
        <v>2034</v>
      </c>
      <c r="E395" s="32" t="s">
        <v>2427</v>
      </c>
    </row>
    <row r="396" spans="1:5">
      <c r="A396" t="str">
        <f t="shared" si="6"/>
        <v>3774:New York-New York Hotel and Casino 2</v>
      </c>
      <c r="B396" s="29" t="s">
        <v>1675</v>
      </c>
      <c r="C396" s="31" t="s">
        <v>2428</v>
      </c>
      <c r="D396" s="32" t="s">
        <v>2034</v>
      </c>
      <c r="E396" s="32" t="s">
        <v>2429</v>
      </c>
    </row>
    <row r="397" spans="1:5">
      <c r="A397" t="str">
        <f t="shared" si="6"/>
        <v>3775:Sand’s Resort 2</v>
      </c>
      <c r="B397" s="29" t="s">
        <v>1675</v>
      </c>
      <c r="C397" s="31" t="s">
        <v>2430</v>
      </c>
      <c r="D397" s="32" t="s">
        <v>2034</v>
      </c>
      <c r="E397" s="32" t="s">
        <v>2431</v>
      </c>
    </row>
    <row r="398" spans="1:5">
      <c r="A398" t="str">
        <f t="shared" si="6"/>
        <v>3776:Nevele Grande Resort and Country Club 2 3777 H Mandalay Bay Resort 2</v>
      </c>
      <c r="B398" s="29" t="s">
        <v>1675</v>
      </c>
      <c r="C398" s="31" t="s">
        <v>2432</v>
      </c>
      <c r="D398" s="32" t="s">
        <v>2034</v>
      </c>
      <c r="E398" s="32" t="s">
        <v>2433</v>
      </c>
    </row>
    <row r="399" spans="1:5">
      <c r="A399" t="str">
        <f t="shared" si="6"/>
        <v>3778:Four Points Hotels 2</v>
      </c>
      <c r="B399" s="29" t="s">
        <v>1675</v>
      </c>
      <c r="C399" s="31" t="s">
        <v>2434</v>
      </c>
      <c r="D399" s="32" t="s">
        <v>2034</v>
      </c>
      <c r="E399" s="32" t="s">
        <v>2435</v>
      </c>
    </row>
    <row r="400" spans="1:5">
      <c r="A400" t="str">
        <f t="shared" si="6"/>
        <v>3779:W Hotels 2</v>
      </c>
      <c r="B400" s="29" t="s">
        <v>1675</v>
      </c>
      <c r="C400" s="31" t="s">
        <v>2436</v>
      </c>
      <c r="D400" s="32" t="s">
        <v>2034</v>
      </c>
      <c r="E400" s="32" t="s">
        <v>2437</v>
      </c>
    </row>
    <row r="401" spans="1:5">
      <c r="A401" t="str">
        <f t="shared" si="6"/>
        <v>3780:Disneyland Hotels 2</v>
      </c>
      <c r="B401" s="29" t="s">
        <v>1675</v>
      </c>
      <c r="C401" s="31" t="s">
        <v>2438</v>
      </c>
      <c r="D401" s="32" t="s">
        <v>2034</v>
      </c>
      <c r="E401" s="32" t="s">
        <v>2439</v>
      </c>
    </row>
    <row r="402" spans="1:5">
      <c r="A402" t="str">
        <f t="shared" si="6"/>
        <v>3781:The Patricia Grand Resort Hotels 2 3782 H Rosen Hotels and Resorts 2</v>
      </c>
      <c r="B402" s="29" t="s">
        <v>1675</v>
      </c>
      <c r="C402" s="31" t="s">
        <v>2440</v>
      </c>
      <c r="D402" s="32" t="s">
        <v>2034</v>
      </c>
      <c r="E402" s="32" t="s">
        <v>2441</v>
      </c>
    </row>
    <row r="403" spans="1:5">
      <c r="A403" t="str">
        <f t="shared" si="6"/>
        <v>3783:Town and Country Resort &amp; Convention Center 2 3784 H First Hospitality Hotels 2</v>
      </c>
      <c r="B403" s="29" t="s">
        <v>1675</v>
      </c>
      <c r="C403" s="31" t="s">
        <v>2442</v>
      </c>
      <c r="D403" s="32" t="s">
        <v>2034</v>
      </c>
      <c r="E403" s="32" t="s">
        <v>2443</v>
      </c>
    </row>
    <row r="404" spans="1:5">
      <c r="A404" t="str">
        <f t="shared" si="6"/>
        <v>3785:Outrigger Hotels and Resorts 2</v>
      </c>
      <c r="B404" s="29" t="s">
        <v>1675</v>
      </c>
      <c r="C404" s="31" t="s">
        <v>2444</v>
      </c>
      <c r="D404" s="32" t="s">
        <v>2034</v>
      </c>
      <c r="E404" s="32" t="s">
        <v>2445</v>
      </c>
    </row>
    <row r="405" spans="1:5">
      <c r="A405" t="str">
        <f t="shared" si="6"/>
        <v>3786:Ohana Hotels of Hawaii 2</v>
      </c>
      <c r="B405" s="29" t="s">
        <v>1675</v>
      </c>
      <c r="C405" s="31" t="s">
        <v>2446</v>
      </c>
      <c r="D405" s="32" t="s">
        <v>2034</v>
      </c>
      <c r="E405" s="32" t="s">
        <v>2447</v>
      </c>
    </row>
    <row r="406" spans="1:5">
      <c r="A406" t="str">
        <f t="shared" si="6"/>
        <v>7011:Lodging – Hotels, Motels, Resorts, Central Reservation Services not elsewhere classified</v>
      </c>
      <c r="B406" s="29" t="s">
        <v>1675</v>
      </c>
      <c r="C406" s="31" t="s">
        <v>2448</v>
      </c>
      <c r="D406" s="32" t="s">
        <v>2034</v>
      </c>
      <c r="E406" s="32" t="s">
        <v>2801</v>
      </c>
    </row>
    <row r="407" spans="1:5">
      <c r="A407" t="str">
        <f t="shared" si="6"/>
        <v>4011:Railroads 1</v>
      </c>
      <c r="B407" s="29" t="s">
        <v>1676</v>
      </c>
      <c r="C407" s="31" t="s">
        <v>2449</v>
      </c>
      <c r="D407" s="32" t="s">
        <v>1707</v>
      </c>
      <c r="E407" s="32" t="s">
        <v>2450</v>
      </c>
    </row>
    <row r="408" spans="1:5">
      <c r="A408" t="str">
        <f t="shared" si="6"/>
        <v>4111:Transportation – Suburban and Local Commuter Passenger, including Ferries 1 4112 X Passenger Railways 1</v>
      </c>
      <c r="B408" s="29" t="s">
        <v>1676</v>
      </c>
      <c r="C408" s="31" t="s">
        <v>2451</v>
      </c>
      <c r="D408" s="32" t="s">
        <v>1707</v>
      </c>
      <c r="E408" s="32" t="s">
        <v>2802</v>
      </c>
    </row>
    <row r="409" spans="1:5">
      <c r="A409" t="str">
        <f t="shared" si="6"/>
        <v>4119:Ambulance Services 7</v>
      </c>
      <c r="B409" s="29" t="s">
        <v>1676</v>
      </c>
      <c r="C409" s="31" t="s">
        <v>2452</v>
      </c>
      <c r="D409" s="32" t="s">
        <v>1692</v>
      </c>
      <c r="E409" s="32" t="s">
        <v>2453</v>
      </c>
    </row>
    <row r="410" spans="1:5">
      <c r="A410" t="str">
        <f t="shared" si="6"/>
        <v>4121:Taxicabs/ Limousines 1</v>
      </c>
      <c r="B410" s="29" t="s">
        <v>1676</v>
      </c>
      <c r="C410" s="32" t="s">
        <v>2454</v>
      </c>
      <c r="D410" s="32" t="s">
        <v>1692</v>
      </c>
      <c r="E410" s="32" t="s">
        <v>2455</v>
      </c>
    </row>
    <row r="411" spans="1:5">
      <c r="A411" t="str">
        <f t="shared" si="6"/>
        <v>4131:Bus Lines 1</v>
      </c>
      <c r="B411" s="29" t="s">
        <v>1676</v>
      </c>
      <c r="C411" s="31" t="s">
        <v>2456</v>
      </c>
      <c r="D411" s="32" t="s">
        <v>1707</v>
      </c>
      <c r="E411" s="32" t="s">
        <v>2457</v>
      </c>
    </row>
    <row r="412" spans="1:5">
      <c r="A412" t="str">
        <f t="shared" si="6"/>
        <v>4214:Motor Freight Carriers, Trucking – Local/ Long Distance, Moving and Storage Companies, Local Delivery Services 4</v>
      </c>
      <c r="B412" s="29" t="s">
        <v>1676</v>
      </c>
      <c r="C412" s="31" t="s">
        <v>2458</v>
      </c>
      <c r="D412" s="32" t="s">
        <v>1692</v>
      </c>
      <c r="E412" s="32" t="s">
        <v>2803</v>
      </c>
    </row>
    <row r="413" spans="1:5">
      <c r="A413" t="str">
        <f t="shared" si="6"/>
        <v>4215:Courier Services – Air or Ground, Freight Forwarders 5</v>
      </c>
      <c r="B413" s="29" t="s">
        <v>1676</v>
      </c>
      <c r="C413" s="31" t="s">
        <v>2459</v>
      </c>
      <c r="D413" s="32" t="s">
        <v>1692</v>
      </c>
      <c r="E413" s="32" t="s">
        <v>2460</v>
      </c>
    </row>
    <row r="414" spans="1:5">
      <c r="A414" t="str">
        <f t="shared" si="6"/>
        <v>4225:Public Warehousing – Farm Products, Refrigerated Goods, Household Goods Storage 7</v>
      </c>
      <c r="B414" s="29" t="s">
        <v>1676</v>
      </c>
      <c r="C414" s="31" t="s">
        <v>2461</v>
      </c>
      <c r="D414" s="32" t="s">
        <v>1692</v>
      </c>
      <c r="E414" s="32" t="s">
        <v>2804</v>
      </c>
    </row>
    <row r="415" spans="1:5">
      <c r="A415" t="str">
        <f t="shared" si="6"/>
        <v>4411:Cruise Lines 1</v>
      </c>
      <c r="B415" s="29" t="s">
        <v>1676</v>
      </c>
      <c r="C415" s="31" t="s">
        <v>2462</v>
      </c>
      <c r="D415" s="32" t="s">
        <v>2034</v>
      </c>
      <c r="E415" s="32" t="s">
        <v>2463</v>
      </c>
    </row>
    <row r="416" spans="1:5">
      <c r="A416" t="str">
        <f t="shared" si="6"/>
        <v>4457:Boat Rentals and Boat Leases 1</v>
      </c>
      <c r="B416" s="29" t="s">
        <v>1676</v>
      </c>
      <c r="C416" s="31" t="s">
        <v>2464</v>
      </c>
      <c r="D416" s="32" t="s">
        <v>1692</v>
      </c>
      <c r="E416" s="32" t="s">
        <v>2465</v>
      </c>
    </row>
    <row r="417" spans="1:5">
      <c r="A417" t="str">
        <f t="shared" si="6"/>
        <v>4468:Marinas, Marine Service/Supplies 4</v>
      </c>
      <c r="B417" s="29" t="s">
        <v>1676</v>
      </c>
      <c r="C417" s="31" t="s">
        <v>2466</v>
      </c>
      <c r="D417" s="32" t="s">
        <v>1692</v>
      </c>
      <c r="E417" s="32" t="s">
        <v>2467</v>
      </c>
    </row>
    <row r="418" spans="1:5">
      <c r="A418" t="str">
        <f t="shared" si="6"/>
        <v>4511:Airlines, Air Carriers not elsewhere classified 1 4582 R Airports, Flying Fields, Airport Terminals 1 4722 X Travel Agencies and Tour Operators 1</v>
      </c>
      <c r="B418" s="29" t="s">
        <v>1676</v>
      </c>
      <c r="C418" s="31" t="s">
        <v>1933</v>
      </c>
      <c r="D418" s="32" t="s">
        <v>1707</v>
      </c>
      <c r="E418" s="32" t="s">
        <v>2805</v>
      </c>
    </row>
    <row r="419" spans="1:5">
      <c r="A419" t="str">
        <f t="shared" si="6"/>
        <v>4723:ckage Tour Operators – for use in Germany only (Not valid for MasterCard) 1 4784 X Bridge and Road Fees, Tolls 1</v>
      </c>
      <c r="B419" s="29" t="s">
        <v>1676</v>
      </c>
      <c r="C419" s="31" t="s">
        <v>2468</v>
      </c>
      <c r="D419" s="32" t="s">
        <v>2469</v>
      </c>
      <c r="E419" s="32" t="s">
        <v>2806</v>
      </c>
    </row>
    <row r="420" spans="1:5">
      <c r="A420" t="str">
        <f t="shared" si="6"/>
        <v>4789:Transportation Services not elsewhere classified 1</v>
      </c>
      <c r="B420" s="29" t="s">
        <v>1676</v>
      </c>
      <c r="C420" s="31" t="s">
        <v>2470</v>
      </c>
      <c r="D420" s="32" t="s">
        <v>1707</v>
      </c>
      <c r="E420" s="32" t="s">
        <v>2471</v>
      </c>
    </row>
    <row r="421" spans="1:5">
      <c r="A421" t="str">
        <f t="shared" si="6"/>
        <v>4812:Telecommunication Equipment Including Telephone Sales 5 4813 T Special Telecom Merchants N/A</v>
      </c>
      <c r="B421" s="29" t="s">
        <v>1677</v>
      </c>
      <c r="C421" s="31" t="s">
        <v>2472</v>
      </c>
      <c r="D421" s="32" t="s">
        <v>1692</v>
      </c>
      <c r="E421" s="32" t="s">
        <v>2807</v>
      </c>
    </row>
    <row r="422" spans="1:5">
      <c r="A422" t="str">
        <f t="shared" si="6"/>
        <v>4814:Telecommunication Service Including Local and Long Distance Calls, Credit Card Calls, Facsimile Services 5 4814 R Calls through use of Magnetic Stripe – Reading Telephones 5</v>
      </c>
      <c r="B422" s="29" t="s">
        <v>1677</v>
      </c>
      <c r="C422" s="31" t="s">
        <v>2473</v>
      </c>
      <c r="D422" s="32" t="s">
        <v>1931</v>
      </c>
      <c r="E422" s="32" t="s">
        <v>2808</v>
      </c>
    </row>
    <row r="423" spans="1:5">
      <c r="A423" t="str">
        <f t="shared" si="6"/>
        <v>4815:MasterCard – MasterPhone TM Telephone Service – Monthly Summary Telephone Charges Visa – VisaPhone ® Telephone Service 5</v>
      </c>
      <c r="B423" s="29" t="s">
        <v>1677</v>
      </c>
      <c r="C423" s="31" t="s">
        <v>2474</v>
      </c>
      <c r="D423" s="32" t="s">
        <v>1931</v>
      </c>
      <c r="E423" s="32" t="s">
        <v>2809</v>
      </c>
    </row>
    <row r="424" spans="1:5">
      <c r="A424" t="str">
        <f t="shared" si="6"/>
        <v>4816:Computer Network/Information Services 5</v>
      </c>
      <c r="B424" s="29" t="s">
        <v>1677</v>
      </c>
      <c r="C424" s="32" t="s">
        <v>2475</v>
      </c>
      <c r="D424" s="32" t="s">
        <v>1931</v>
      </c>
      <c r="E424" s="32" t="s">
        <v>2476</v>
      </c>
    </row>
    <row r="425" spans="1:5">
      <c r="A425" t="str">
        <f t="shared" si="6"/>
        <v>4821:Telegraph Services 5</v>
      </c>
      <c r="B425" s="29" t="s">
        <v>1677</v>
      </c>
      <c r="C425" s="31" t="s">
        <v>2477</v>
      </c>
      <c r="D425" s="32" t="s">
        <v>1692</v>
      </c>
      <c r="E425" s="32" t="s">
        <v>2478</v>
      </c>
    </row>
    <row r="426" spans="1:5">
      <c r="A426" t="str">
        <f t="shared" si="6"/>
        <v>4899:Cable and Other Pay Television Services 5 4900 R Utilities – Electric, Gas, Water, Sanitary 5</v>
      </c>
      <c r="B426" s="29" t="s">
        <v>1677</v>
      </c>
      <c r="C426" s="31" t="s">
        <v>2479</v>
      </c>
      <c r="D426" s="32" t="s">
        <v>1692</v>
      </c>
      <c r="E426" s="32" t="s">
        <v>2810</v>
      </c>
    </row>
    <row r="427" spans="1:5">
      <c r="A427" t="str">
        <f t="shared" si="6"/>
        <v>2741:Miscellaneous Publishing and Printing 7</v>
      </c>
      <c r="B427" s="29" t="s">
        <v>1678</v>
      </c>
      <c r="C427" s="31" t="s">
        <v>2480</v>
      </c>
      <c r="D427" s="32" t="s">
        <v>1931</v>
      </c>
      <c r="E427" s="32" t="s">
        <v>2481</v>
      </c>
    </row>
    <row r="428" spans="1:5">
      <c r="A428" t="str">
        <f t="shared" si="6"/>
        <v>2791:Typesetting, Plate Making, and Related Services 7</v>
      </c>
      <c r="B428" s="29" t="s">
        <v>1678</v>
      </c>
      <c r="C428" s="31" t="s">
        <v>2482</v>
      </c>
      <c r="D428" s="32" t="s">
        <v>1931</v>
      </c>
      <c r="E428" s="32" t="s">
        <v>2483</v>
      </c>
    </row>
    <row r="429" spans="1:5">
      <c r="A429" t="str">
        <f t="shared" si="6"/>
        <v>2842:Specialty Cleaning, Polishing, and Sanitation Preparations 7</v>
      </c>
      <c r="B429" s="29" t="s">
        <v>1678</v>
      </c>
      <c r="C429" s="31" t="s">
        <v>2484</v>
      </c>
      <c r="D429" s="32" t="s">
        <v>1931</v>
      </c>
      <c r="E429" s="32" t="s">
        <v>2485</v>
      </c>
    </row>
    <row r="430" spans="1:5">
      <c r="A430" t="str">
        <f t="shared" si="6"/>
        <v>5013:Motor Vehicle Supplies and New Parts 4 5021 T Office and Commercial Furniture 5</v>
      </c>
      <c r="B430" s="29" t="s">
        <v>1678</v>
      </c>
      <c r="C430" s="32" t="s">
        <v>2486</v>
      </c>
      <c r="D430" s="32" t="s">
        <v>1931</v>
      </c>
      <c r="E430" s="32" t="s">
        <v>2487</v>
      </c>
    </row>
    <row r="431" spans="1:5">
      <c r="A431" t="str">
        <f t="shared" si="6"/>
        <v>5039:Construction Materials not elsewhere classified 7</v>
      </c>
      <c r="B431" s="29" t="s">
        <v>1678</v>
      </c>
      <c r="C431" s="31" t="s">
        <v>2488</v>
      </c>
      <c r="D431" s="32" t="s">
        <v>1931</v>
      </c>
      <c r="E431" s="32" t="s">
        <v>2489</v>
      </c>
    </row>
    <row r="432" spans="1:5">
      <c r="A432" t="str">
        <f t="shared" si="6"/>
        <v>5044:Office, Photographic, Photocopy, and Microfilm Equipment 5 5045 T Computers, Computer Peripheral Equipment, Software 5 5046 T Commercial Equipment not elsewhere classified 5</v>
      </c>
      <c r="B432" s="29" t="s">
        <v>1678</v>
      </c>
      <c r="C432" s="31" t="s">
        <v>2490</v>
      </c>
      <c r="D432" s="32" t="s">
        <v>1931</v>
      </c>
      <c r="E432" s="32" t="s">
        <v>2811</v>
      </c>
    </row>
    <row r="433" spans="1:5">
      <c r="A433" t="str">
        <f t="shared" si="6"/>
        <v>5047:Laboratory/Medical/Dental/Ophthalmic Hospital Equipment and Supplies 7 5051 T Metal Service Centers and Offices 7</v>
      </c>
      <c r="B433" s="29" t="s">
        <v>1678</v>
      </c>
      <c r="C433" s="31" t="s">
        <v>2491</v>
      </c>
      <c r="D433" s="32" t="s">
        <v>1931</v>
      </c>
      <c r="E433" s="32" t="s">
        <v>2812</v>
      </c>
    </row>
    <row r="434" spans="1:5">
      <c r="A434" t="str">
        <f t="shared" si="6"/>
        <v>5065:Electrical Parts and Equipment 7 5072 T Hardware Equipment and Supplies 7 5074 T Plumbing and Heating Equipment 7</v>
      </c>
      <c r="B434" s="29" t="s">
        <v>1678</v>
      </c>
      <c r="C434" s="31" t="s">
        <v>2492</v>
      </c>
      <c r="D434" s="32" t="s">
        <v>1931</v>
      </c>
      <c r="E434" s="32" t="s">
        <v>2813</v>
      </c>
    </row>
    <row r="435" spans="1:5">
      <c r="A435" t="str">
        <f t="shared" si="6"/>
        <v>5085:Industrial Supplies not elsewhere classified 7</v>
      </c>
      <c r="B435" s="29" t="s">
        <v>1678</v>
      </c>
      <c r="C435" s="31" t="s">
        <v>2493</v>
      </c>
      <c r="D435" s="32" t="s">
        <v>1931</v>
      </c>
      <c r="E435" s="32" t="s">
        <v>2494</v>
      </c>
    </row>
    <row r="436" spans="1:5">
      <c r="A436" t="str">
        <f t="shared" si="6"/>
        <v>5094:Precious Stones and Metals, Watches and Jewelry 7 5099 T Durable Goods not elsewhere classified 7</v>
      </c>
      <c r="B436" s="29" t="s">
        <v>1678</v>
      </c>
      <c r="C436" s="31" t="s">
        <v>2495</v>
      </c>
      <c r="D436" s="32" t="s">
        <v>1931</v>
      </c>
      <c r="E436" s="32" t="s">
        <v>2814</v>
      </c>
    </row>
    <row r="437" spans="1:5">
      <c r="A437" t="str">
        <f t="shared" si="6"/>
        <v>5111:Stationery, Office Supplies, Printing and Writing Paper 5 5122 T Drugs, Drug Proprietaries, Druggist’s Sundries 7</v>
      </c>
      <c r="B437" s="29" t="s">
        <v>1678</v>
      </c>
      <c r="C437" s="31" t="s">
        <v>2496</v>
      </c>
      <c r="D437" s="32" t="s">
        <v>1931</v>
      </c>
      <c r="E437" s="32" t="s">
        <v>2815</v>
      </c>
    </row>
    <row r="438" spans="1:5">
      <c r="A438" t="str">
        <f t="shared" si="6"/>
        <v>5131:Piece Goods, Notions, and Other Dry Goods 7</v>
      </c>
      <c r="B438" s="29" t="s">
        <v>1678</v>
      </c>
      <c r="C438" s="31" t="s">
        <v>2497</v>
      </c>
      <c r="D438" s="32" t="s">
        <v>1931</v>
      </c>
      <c r="E438" s="32" t="s">
        <v>2498</v>
      </c>
    </row>
    <row r="439" spans="1:5">
      <c r="A439" t="str">
        <f t="shared" si="6"/>
        <v>5137:Men’s, Women’s, and Children’s Uniforms and Commercial Clothing 5 5139 T Commercial Footwear 5</v>
      </c>
      <c r="B439" s="29" t="s">
        <v>1678</v>
      </c>
      <c r="C439" s="31" t="s">
        <v>2499</v>
      </c>
      <c r="D439" s="32" t="s">
        <v>1931</v>
      </c>
      <c r="E439" s="32" t="s">
        <v>2816</v>
      </c>
    </row>
    <row r="440" spans="1:5">
      <c r="A440" t="str">
        <f t="shared" si="6"/>
        <v>5169:Chemicals and Allied Products not elsewhere classified 7 5172 T Petroleum and Petroleum Products 7</v>
      </c>
      <c r="B440" s="29" t="s">
        <v>1678</v>
      </c>
      <c r="C440" s="31" t="s">
        <v>2500</v>
      </c>
      <c r="D440" s="32" t="s">
        <v>1931</v>
      </c>
      <c r="E440" s="32" t="s">
        <v>2817</v>
      </c>
    </row>
    <row r="441" spans="1:5">
      <c r="A441" t="str">
        <f t="shared" si="6"/>
        <v>5192:Books, Periodicals, and Newspapers 5</v>
      </c>
      <c r="B441" s="29" t="s">
        <v>1678</v>
      </c>
      <c r="C441" s="31" t="s">
        <v>2501</v>
      </c>
      <c r="D441" s="32" t="s">
        <v>1931</v>
      </c>
      <c r="E441" s="32" t="s">
        <v>2502</v>
      </c>
    </row>
    <row r="442" spans="1:5">
      <c r="A442" t="str">
        <f t="shared" si="6"/>
        <v>5193:Florist Supplies, Nursery Stock, and Flowers 7 5198 T Paints, Varnishes, and Supplies 7</v>
      </c>
      <c r="B442" s="29" t="s">
        <v>1678</v>
      </c>
      <c r="C442" s="31" t="s">
        <v>2503</v>
      </c>
      <c r="D442" s="32" t="s">
        <v>1931</v>
      </c>
      <c r="E442" s="32" t="s">
        <v>2818</v>
      </c>
    </row>
    <row r="443" spans="1:5">
      <c r="A443" t="str">
        <f t="shared" si="6"/>
        <v>5199:Non-durable Goods not elsewhere classified 7 7375 T Information Retrieval Services 5</v>
      </c>
      <c r="B443" s="29" t="s">
        <v>1678</v>
      </c>
      <c r="C443" s="31" t="s">
        <v>2504</v>
      </c>
      <c r="D443" s="32" t="s">
        <v>1931</v>
      </c>
      <c r="E443" s="32" t="s">
        <v>2819</v>
      </c>
    </row>
    <row r="444" spans="1:5">
      <c r="A444" t="str">
        <f t="shared" si="6"/>
        <v>7379:Computer Maintenance, Repair, and Services not elsewhere classified 5</v>
      </c>
      <c r="B444" s="29" t="s">
        <v>1678</v>
      </c>
      <c r="C444" s="31" t="s">
        <v>2505</v>
      </c>
      <c r="D444" s="32" t="s">
        <v>1931</v>
      </c>
      <c r="E444" s="32" t="s">
        <v>2506</v>
      </c>
    </row>
    <row r="445" spans="1:5">
      <c r="A445" t="str">
        <f t="shared" si="6"/>
        <v>7829:Motion Picture and Videotape Production and Distribution 7</v>
      </c>
      <c r="B445" s="29" t="s">
        <v>1678</v>
      </c>
      <c r="C445" s="31" t="s">
        <v>2507</v>
      </c>
      <c r="D445" s="32" t="s">
        <v>1931</v>
      </c>
      <c r="E445" s="32" t="s">
        <v>2508</v>
      </c>
    </row>
    <row r="446" spans="1:5">
      <c r="A446" t="str">
        <f t="shared" si="6"/>
        <v>8734:Testing Laboratories (Non-Medical) 7</v>
      </c>
      <c r="B446" s="29" t="s">
        <v>1678</v>
      </c>
      <c r="C446" s="31" t="s">
        <v>2509</v>
      </c>
      <c r="D446" s="32" t="s">
        <v>1931</v>
      </c>
      <c r="E446" s="32" t="s">
        <v>2510</v>
      </c>
    </row>
    <row r="447" spans="1:5">
      <c r="A447" t="str">
        <f t="shared" si="6"/>
        <v>5200:Home Supply Warehouse 7</v>
      </c>
      <c r="B447" s="29" t="s">
        <v>1679</v>
      </c>
      <c r="C447" s="31" t="s">
        <v>2511</v>
      </c>
      <c r="D447" s="32" t="s">
        <v>1692</v>
      </c>
      <c r="E447" s="32" t="s">
        <v>2512</v>
      </c>
    </row>
    <row r="448" spans="1:5">
      <c r="A448" t="str">
        <f t="shared" si="6"/>
        <v>5211:Lumber and Building Materials Stores 7 5231 R Glass, Paint and Wallpaper Stores 7 5251 R Hardware Stores 7</v>
      </c>
      <c r="B448" s="29" t="s">
        <v>1679</v>
      </c>
      <c r="C448" s="31" t="s">
        <v>2513</v>
      </c>
      <c r="D448" s="32" t="s">
        <v>1692</v>
      </c>
      <c r="E448" s="32" t="s">
        <v>2820</v>
      </c>
    </row>
    <row r="449" spans="1:5">
      <c r="A449" t="str">
        <f t="shared" si="6"/>
        <v>5261:Nurseries, Lawn and Garden Supply Stores 7 5271 R Mobile Home Dealers 7</v>
      </c>
      <c r="B449" s="29" t="s">
        <v>1679</v>
      </c>
      <c r="C449" s="31" t="s">
        <v>2514</v>
      </c>
      <c r="D449" s="32" t="s">
        <v>1692</v>
      </c>
      <c r="E449" s="32" t="s">
        <v>2515</v>
      </c>
    </row>
    <row r="450" spans="1:5">
      <c r="A450" t="str">
        <f t="shared" si="6"/>
        <v>5300:Wholesale Clubs 7</v>
      </c>
      <c r="B450" s="29" t="s">
        <v>1679</v>
      </c>
      <c r="C450" s="32" t="s">
        <v>2516</v>
      </c>
      <c r="D450" s="32" t="s">
        <v>1692</v>
      </c>
      <c r="E450" s="32" t="s">
        <v>2517</v>
      </c>
    </row>
    <row r="451" spans="1:5">
      <c r="A451" t="str">
        <f t="shared" si="6"/>
        <v>5309:Duty Free Stores 7</v>
      </c>
      <c r="B451" s="29" t="s">
        <v>1679</v>
      </c>
      <c r="C451" s="31" t="s">
        <v>2518</v>
      </c>
      <c r="D451" s="32" t="s">
        <v>1692</v>
      </c>
      <c r="E451" s="32" t="s">
        <v>2519</v>
      </c>
    </row>
    <row r="452" spans="1:5">
      <c r="A452" t="str">
        <f t="shared" si="6"/>
        <v>5310:Discount Stores 7</v>
      </c>
      <c r="B452" s="29" t="s">
        <v>1679</v>
      </c>
      <c r="C452" s="31" t="s">
        <v>2520</v>
      </c>
      <c r="D452" s="32" t="s">
        <v>1692</v>
      </c>
      <c r="E452" s="32" t="s">
        <v>2521</v>
      </c>
    </row>
    <row r="453" spans="1:5">
      <c r="A453" t="str">
        <f t="shared" si="6"/>
        <v>5311:Department Stores 7</v>
      </c>
      <c r="B453" s="29" t="s">
        <v>1679</v>
      </c>
      <c r="C453" s="31" t="s">
        <v>2522</v>
      </c>
      <c r="D453" s="32" t="s">
        <v>1692</v>
      </c>
      <c r="E453" s="32" t="s">
        <v>2523</v>
      </c>
    </row>
    <row r="454" spans="1:5">
      <c r="A454" t="str">
        <f t="shared" ref="A454:A517" si="7">_xlfn.CONCAT(C454,":",E454)</f>
        <v>5331:Variety Stores 7</v>
      </c>
      <c r="B454" s="29" t="s">
        <v>1679</v>
      </c>
      <c r="C454" s="31" t="s">
        <v>2524</v>
      </c>
      <c r="D454" s="32" t="s">
        <v>1692</v>
      </c>
      <c r="E454" s="32" t="s">
        <v>2525</v>
      </c>
    </row>
    <row r="455" spans="1:5">
      <c r="A455" t="str">
        <f t="shared" si="7"/>
        <v>5399:Miscellaneous General Merchandise Stores 7 5411 R Grocery Stores, Supermarkets 7</v>
      </c>
      <c r="B455" s="29" t="s">
        <v>1679</v>
      </c>
      <c r="C455" s="31" t="s">
        <v>2526</v>
      </c>
      <c r="D455" s="32" t="s">
        <v>1692</v>
      </c>
      <c r="E455" s="32" t="s">
        <v>2821</v>
      </c>
    </row>
    <row r="456" spans="1:5">
      <c r="A456" t="str">
        <f t="shared" si="7"/>
        <v>5422:Freezer and Locker Meat Provisioners 7 5441 R Candy, Nut, Confectionery Stores 7 5451 R Dairy Products Stores 7</v>
      </c>
      <c r="B456" s="29" t="s">
        <v>1679</v>
      </c>
      <c r="C456" s="31" t="s">
        <v>2527</v>
      </c>
      <c r="D456" s="32" t="s">
        <v>1692</v>
      </c>
      <c r="E456" s="32" t="s">
        <v>2822</v>
      </c>
    </row>
    <row r="457" spans="1:5">
      <c r="A457" t="str">
        <f t="shared" si="7"/>
        <v>5462:Bakeries 7</v>
      </c>
      <c r="B457" s="29" t="s">
        <v>1679</v>
      </c>
      <c r="C457" s="31" t="s">
        <v>2528</v>
      </c>
      <c r="D457" s="32" t="s">
        <v>1692</v>
      </c>
      <c r="E457" s="32" t="s">
        <v>2529</v>
      </c>
    </row>
    <row r="458" spans="1:5">
      <c r="A458" t="str">
        <f t="shared" si="7"/>
        <v>5499:Miscellaneous Food Stores – Specialty Stores, Markets, Convenience Stores, and Vending Machines 7</v>
      </c>
      <c r="B458" s="29" t="s">
        <v>1679</v>
      </c>
      <c r="C458" s="31" t="s">
        <v>2530</v>
      </c>
      <c r="D458" s="32" t="s">
        <v>1692</v>
      </c>
      <c r="E458" s="32" t="s">
        <v>2823</v>
      </c>
    </row>
    <row r="459" spans="1:5">
      <c r="A459" t="str">
        <f t="shared" si="7"/>
        <v>5511:Automobile and Truck Dealers (New and Used) – Sales, Service, Repairs, Parts, and Leasing 4 5521 R Automobile and Truck Dealers (Used Only) 4</v>
      </c>
      <c r="B459" s="29" t="s">
        <v>1680</v>
      </c>
      <c r="C459" s="31" t="s">
        <v>2531</v>
      </c>
      <c r="D459" s="32" t="s">
        <v>1692</v>
      </c>
      <c r="E459" s="32" t="s">
        <v>2824</v>
      </c>
    </row>
    <row r="460" spans="1:5">
      <c r="A460" t="str">
        <f t="shared" si="7"/>
        <v>5531:Auto Store and Home Supply Stores 4 5532 R Automotive Tire Stores 4</v>
      </c>
      <c r="B460" s="29" t="s">
        <v>1680</v>
      </c>
      <c r="C460" s="31" t="s">
        <v>2532</v>
      </c>
      <c r="D460" s="32" t="s">
        <v>1692</v>
      </c>
      <c r="E460" s="32" t="s">
        <v>2533</v>
      </c>
    </row>
    <row r="461" spans="1:5">
      <c r="A461" t="str">
        <f t="shared" si="7"/>
        <v>5533:Automotive Parts, Accessories Stores 4</v>
      </c>
      <c r="B461" s="29" t="s">
        <v>1680</v>
      </c>
      <c r="C461" s="31" t="s">
        <v>2534</v>
      </c>
      <c r="D461" s="32" t="s">
        <v>1692</v>
      </c>
      <c r="E461" s="32" t="s">
        <v>2535</v>
      </c>
    </row>
    <row r="462" spans="1:5">
      <c r="A462" t="str">
        <f t="shared" si="7"/>
        <v>5541:Service Stations (with or without Ancillary Services) 4 5542 R Automated Fuel Dispenser 4</v>
      </c>
      <c r="B462" s="29" t="s">
        <v>1680</v>
      </c>
      <c r="C462" s="32" t="s">
        <v>2536</v>
      </c>
      <c r="D462" s="32" t="s">
        <v>1692</v>
      </c>
      <c r="E462" s="32" t="s">
        <v>2825</v>
      </c>
    </row>
    <row r="463" spans="1:5">
      <c r="A463" t="str">
        <f t="shared" si="7"/>
        <v>5551:Boat Dealers 4</v>
      </c>
      <c r="B463" s="29" t="s">
        <v>1680</v>
      </c>
      <c r="C463" s="31" t="s">
        <v>2537</v>
      </c>
      <c r="D463" s="32" t="s">
        <v>1692</v>
      </c>
      <c r="E463" s="32" t="s">
        <v>2538</v>
      </c>
    </row>
    <row r="464" spans="1:5">
      <c r="A464" t="str">
        <f t="shared" si="7"/>
        <v>5561:Recreational and Utility Trailer, Camper Dealers 4 5571 R Motorcycle Shops and Dealers 4</v>
      </c>
      <c r="B464" s="29" t="s">
        <v>1680</v>
      </c>
      <c r="C464" s="31" t="s">
        <v>2539</v>
      </c>
      <c r="D464" s="32" t="s">
        <v>1692</v>
      </c>
      <c r="E464" s="32" t="s">
        <v>2826</v>
      </c>
    </row>
    <row r="465" spans="1:5">
      <c r="A465" t="str">
        <f t="shared" si="7"/>
        <v>5592:Motor Home Dealers 4</v>
      </c>
      <c r="B465" s="29" t="s">
        <v>1680</v>
      </c>
      <c r="C465" s="31" t="s">
        <v>2540</v>
      </c>
      <c r="D465" s="32" t="s">
        <v>1692</v>
      </c>
      <c r="E465" s="32" t="s">
        <v>2541</v>
      </c>
    </row>
    <row r="466" spans="1:5">
      <c r="A466" t="str">
        <f t="shared" si="7"/>
        <v>5598:Snowmobile Dealers 4</v>
      </c>
      <c r="B466" s="29" t="s">
        <v>1680</v>
      </c>
      <c r="C466" s="31" t="s">
        <v>2542</v>
      </c>
      <c r="D466" s="32" t="s">
        <v>1692</v>
      </c>
      <c r="E466" s="32" t="s">
        <v>2543</v>
      </c>
    </row>
    <row r="467" spans="1:5">
      <c r="A467" t="str">
        <f t="shared" si="7"/>
        <v>5599:Miscellaneous Automotive, Aircraft, and Farm Equipment Dealers – not elsewhere classified 4</v>
      </c>
      <c r="B467" s="29" t="s">
        <v>1680</v>
      </c>
      <c r="C467" s="31" t="s">
        <v>2544</v>
      </c>
      <c r="D467" s="32" t="s">
        <v>1692</v>
      </c>
      <c r="E467" s="32" t="s">
        <v>2827</v>
      </c>
    </row>
    <row r="468" spans="1:5">
      <c r="A468" t="str">
        <f t="shared" si="7"/>
        <v>5499:Miscellaneous Food Stores – Specialty Stores, Markets, Convenience Stores, and Vending Machines 7</v>
      </c>
      <c r="B468" s="29" t="s">
        <v>1680</v>
      </c>
      <c r="C468" s="31" t="s">
        <v>2530</v>
      </c>
      <c r="D468" s="32" t="s">
        <v>1692</v>
      </c>
      <c r="E468" s="32" t="s">
        <v>2823</v>
      </c>
    </row>
    <row r="469" spans="1:5">
      <c r="A469" t="str">
        <f t="shared" si="7"/>
        <v>5611:Men’s and Boys’ Clothing and Furnishings Stores 7 5621 R Women’s Ready to Wear Stores 7</v>
      </c>
      <c r="B469" s="29" t="s">
        <v>1681</v>
      </c>
      <c r="C469" s="31" t="s">
        <v>2545</v>
      </c>
      <c r="D469" s="32" t="s">
        <v>1692</v>
      </c>
      <c r="E469" s="32" t="s">
        <v>2828</v>
      </c>
    </row>
    <row r="470" spans="1:5">
      <c r="A470" t="str">
        <f t="shared" si="7"/>
        <v>5631:Women’s Accessory and Specialty Stores 7 5641 R Children’s and Infants’ Wear Stores 7</v>
      </c>
      <c r="B470" s="29" t="s">
        <v>1681</v>
      </c>
      <c r="C470" s="31" t="s">
        <v>2546</v>
      </c>
      <c r="D470" s="32" t="s">
        <v>1692</v>
      </c>
      <c r="E470" s="32" t="s">
        <v>2829</v>
      </c>
    </row>
    <row r="471" spans="1:5">
      <c r="A471" t="str">
        <f t="shared" si="7"/>
        <v>5651:Family Clothing Stores 7</v>
      </c>
      <c r="B471" s="29" t="s">
        <v>1681</v>
      </c>
      <c r="C471" s="31" t="s">
        <v>2547</v>
      </c>
      <c r="D471" s="32" t="s">
        <v>1692</v>
      </c>
      <c r="E471" s="32" t="s">
        <v>2548</v>
      </c>
    </row>
    <row r="472" spans="1:5">
      <c r="A472" t="str">
        <f t="shared" si="7"/>
        <v>5655:Sports Apparel, Riding Apparel Stores 7 5661 R Shoe Stores 7</v>
      </c>
      <c r="B472" s="29" t="s">
        <v>1681</v>
      </c>
      <c r="C472" s="32" t="s">
        <v>2549</v>
      </c>
      <c r="D472" s="32" t="s">
        <v>1692</v>
      </c>
      <c r="E472" s="32" t="s">
        <v>2550</v>
      </c>
    </row>
    <row r="473" spans="1:5">
      <c r="A473" t="str">
        <f t="shared" si="7"/>
        <v>5681:Furriers and Fur Shops 7</v>
      </c>
      <c r="B473" s="29" t="s">
        <v>1681</v>
      </c>
      <c r="C473" s="31" t="s">
        <v>2551</v>
      </c>
      <c r="D473" s="32" t="s">
        <v>1692</v>
      </c>
      <c r="E473" s="32" t="s">
        <v>2552</v>
      </c>
    </row>
    <row r="474" spans="1:5">
      <c r="A474" t="str">
        <f t="shared" si="7"/>
        <v>5691:Men’s and Women’s Clothing Stores 7</v>
      </c>
      <c r="B474" s="29" t="s">
        <v>1681</v>
      </c>
      <c r="C474" s="31" t="s">
        <v>2553</v>
      </c>
      <c r="D474" s="32" t="s">
        <v>1692</v>
      </c>
      <c r="E474" s="32" t="s">
        <v>2554</v>
      </c>
    </row>
    <row r="475" spans="1:5">
      <c r="A475" t="str">
        <f t="shared" si="7"/>
        <v>5697:Tailors, Seamstresses, Mending, Alterations 7 5698 R Wig and Toupee Shops 7</v>
      </c>
      <c r="B475" s="29" t="s">
        <v>1681</v>
      </c>
      <c r="C475" s="31" t="s">
        <v>2555</v>
      </c>
      <c r="D475" s="32" t="s">
        <v>1692</v>
      </c>
      <c r="E475" s="32" t="s">
        <v>2556</v>
      </c>
    </row>
    <row r="476" spans="1:5">
      <c r="A476" t="str">
        <f t="shared" si="7"/>
        <v>5699:Miscellaneous Apparel and Accessory Stores 7</v>
      </c>
      <c r="B476" s="29" t="s">
        <v>1681</v>
      </c>
      <c r="C476" s="32" t="s">
        <v>2557</v>
      </c>
      <c r="D476" s="32" t="s">
        <v>1692</v>
      </c>
      <c r="E476" s="32" t="s">
        <v>2558</v>
      </c>
    </row>
    <row r="477" spans="1:5">
      <c r="A477" t="str">
        <f t="shared" si="7"/>
        <v>5712:Equipment, Furniture, and Home Furnishings Stores (except Appliances) 5 5713 R Floor Covering Stores 7</v>
      </c>
      <c r="B477" s="29" t="s">
        <v>1682</v>
      </c>
      <c r="C477" s="31" t="s">
        <v>2559</v>
      </c>
      <c r="D477" s="32" t="s">
        <v>1692</v>
      </c>
      <c r="E477" s="32" t="s">
        <v>2830</v>
      </c>
    </row>
    <row r="478" spans="1:5">
      <c r="A478" t="str">
        <f t="shared" si="7"/>
        <v>5714:Drapery, Upholstery, and Window Coverings Stores 7 5718 R Fireplace, Fireplace Screens, and Accessories Stores 7 5719 R Miscellaneous House Furnishing Specialty Shops 7 5722 R Household Appliance Stores 7</v>
      </c>
      <c r="B478" s="29" t="s">
        <v>1682</v>
      </c>
      <c r="C478" s="31" t="s">
        <v>2560</v>
      </c>
      <c r="D478" s="32" t="s">
        <v>1692</v>
      </c>
      <c r="E478" s="32" t="s">
        <v>2831</v>
      </c>
    </row>
    <row r="479" spans="1:5">
      <c r="A479" t="str">
        <f t="shared" si="7"/>
        <v>5732:Electronics Sales 5</v>
      </c>
      <c r="B479" s="29" t="s">
        <v>1682</v>
      </c>
      <c r="C479" s="31" t="s">
        <v>2561</v>
      </c>
      <c r="D479" s="32" t="s">
        <v>1692</v>
      </c>
      <c r="E479" s="32" t="s">
        <v>2562</v>
      </c>
    </row>
    <row r="480" spans="1:5">
      <c r="A480" t="str">
        <f t="shared" si="7"/>
        <v>5733:Music Stores – Musical Instruments, Pianos, Sheet Music 7 5734 R Computer Software Stores Record Shops (Debit only) 5 5735 R Record Shops 7</v>
      </c>
      <c r="B480" s="29" t="s">
        <v>1682</v>
      </c>
      <c r="C480" s="32" t="s">
        <v>2563</v>
      </c>
      <c r="D480" s="32" t="s">
        <v>1692</v>
      </c>
      <c r="E480" s="32" t="s">
        <v>2832</v>
      </c>
    </row>
    <row r="481" spans="1:5">
      <c r="A481" t="str">
        <f t="shared" si="7"/>
        <v>5811:Caterers 3</v>
      </c>
      <c r="B481" s="29" t="s">
        <v>1682</v>
      </c>
      <c r="C481" s="31" t="s">
        <v>2564</v>
      </c>
      <c r="D481" s="32" t="s">
        <v>2565</v>
      </c>
      <c r="E481" s="32" t="s">
        <v>2566</v>
      </c>
    </row>
    <row r="482" spans="1:5">
      <c r="A482" t="str">
        <f t="shared" si="7"/>
        <v>5812:Eating Places, Restaurants 3</v>
      </c>
      <c r="B482" s="29" t="s">
        <v>1682</v>
      </c>
      <c r="C482" s="31" t="s">
        <v>2567</v>
      </c>
      <c r="D482" s="32" t="s">
        <v>2565</v>
      </c>
      <c r="E482" s="32" t="s">
        <v>2568</v>
      </c>
    </row>
    <row r="483" spans="1:5">
      <c r="A483" t="str">
        <f t="shared" si="7"/>
        <v>5813:Drinking Places (Alcoholic Beverages) – Bars, Taverns, Nightclubs, Cocktail Lounges, Discotheques 3 5814 F Fast Food Restaurants 3</v>
      </c>
      <c r="B483" s="29" t="s">
        <v>1682</v>
      </c>
      <c r="C483" s="31" t="s">
        <v>2569</v>
      </c>
      <c r="D483" s="32" t="s">
        <v>2565</v>
      </c>
      <c r="E483" s="32" t="s">
        <v>2833</v>
      </c>
    </row>
    <row r="484" spans="1:5">
      <c r="A484" t="str">
        <f t="shared" si="7"/>
        <v>5912:Drug Stores, Pharmacies 7</v>
      </c>
      <c r="B484" s="29" t="s">
        <v>1682</v>
      </c>
      <c r="C484" s="31" t="s">
        <v>2570</v>
      </c>
      <c r="D484" s="32" t="s">
        <v>1692</v>
      </c>
      <c r="E484" s="32" t="s">
        <v>2571</v>
      </c>
    </row>
    <row r="485" spans="1:5">
      <c r="A485" t="str">
        <f t="shared" si="7"/>
        <v>5921:Package Stores, Beer, Wine, Liquor 7</v>
      </c>
      <c r="B485" s="29" t="s">
        <v>1682</v>
      </c>
      <c r="C485" s="31" t="s">
        <v>2572</v>
      </c>
      <c r="D485" s="32" t="s">
        <v>1692</v>
      </c>
      <c r="E485" s="32" t="s">
        <v>2573</v>
      </c>
    </row>
    <row r="486" spans="1:5">
      <c r="A486" t="str">
        <f t="shared" si="7"/>
        <v>5931:Used Merchandise Stores, Second Hand Stores 7</v>
      </c>
      <c r="B486" s="29" t="s">
        <v>1682</v>
      </c>
      <c r="C486" s="31" t="s">
        <v>2574</v>
      </c>
      <c r="D486" s="32" t="s">
        <v>1692</v>
      </c>
      <c r="E486" s="32" t="s">
        <v>2575</v>
      </c>
    </row>
    <row r="487" spans="1:5">
      <c r="A487" t="str">
        <f t="shared" si="7"/>
        <v>5932:Antique Shops – Sales, Repairs and Restoration Services 7 5933 R Pawn Shops 7</v>
      </c>
      <c r="B487" s="29" t="s">
        <v>1682</v>
      </c>
      <c r="C487" s="31" t="s">
        <v>2576</v>
      </c>
      <c r="D487" s="32" t="s">
        <v>1692</v>
      </c>
      <c r="E487" s="32" t="s">
        <v>2577</v>
      </c>
    </row>
    <row r="488" spans="1:5">
      <c r="A488" t="str">
        <f t="shared" si="7"/>
        <v>5935:Wrecking and Salvage Yards 4 5937 R Antique Reproduction Stores 7</v>
      </c>
      <c r="B488" s="29" t="s">
        <v>1682</v>
      </c>
      <c r="C488" s="31" t="s">
        <v>2578</v>
      </c>
      <c r="D488" s="32" t="s">
        <v>1692</v>
      </c>
      <c r="E488" s="32" t="s">
        <v>2579</v>
      </c>
    </row>
    <row r="489" spans="1:5">
      <c r="A489" t="str">
        <f t="shared" si="7"/>
        <v>5940:Bicycle Shops – Sales and Service 7 5941 R Sporting Goods Stores 7</v>
      </c>
      <c r="B489" s="29" t="s">
        <v>1682</v>
      </c>
      <c r="C489" s="31" t="s">
        <v>2580</v>
      </c>
      <c r="D489" s="32" t="s">
        <v>1692</v>
      </c>
      <c r="E489" s="32" t="s">
        <v>2581</v>
      </c>
    </row>
    <row r="490" spans="1:5">
      <c r="A490" t="str">
        <f t="shared" si="7"/>
        <v>5942:Book Stores 5</v>
      </c>
      <c r="B490" s="29" t="s">
        <v>1682</v>
      </c>
      <c r="C490" s="31" t="s">
        <v>2582</v>
      </c>
      <c r="D490" s="32" t="s">
        <v>1692</v>
      </c>
      <c r="E490" s="32" t="s">
        <v>2583</v>
      </c>
    </row>
    <row r="491" spans="1:5">
      <c r="A491" t="str">
        <f t="shared" si="7"/>
        <v>5943:Stationery, Office and School Supply Stores 5</v>
      </c>
      <c r="B491" s="29" t="s">
        <v>1682</v>
      </c>
      <c r="C491" s="31" t="s">
        <v>2584</v>
      </c>
      <c r="D491" s="32" t="s">
        <v>1692</v>
      </c>
      <c r="E491" s="32" t="s">
        <v>2585</v>
      </c>
    </row>
    <row r="492" spans="1:5">
      <c r="A492" t="str">
        <f t="shared" si="7"/>
        <v>5944:Jewelry Stores – Watches, Clocks, Jewelry, and Silverware Stores 7 5945 R Hobby, Toy, and Game Stores 7</v>
      </c>
      <c r="B492" s="29" t="s">
        <v>1682</v>
      </c>
      <c r="C492" s="31" t="s">
        <v>2586</v>
      </c>
      <c r="D492" s="32" t="s">
        <v>1692</v>
      </c>
      <c r="E492" s="32" t="s">
        <v>2834</v>
      </c>
    </row>
    <row r="493" spans="1:5">
      <c r="A493" t="str">
        <f t="shared" si="7"/>
        <v>5946:Camera and Photographic Supply Stores 5 5947 R Gift, Card, Novelty, and Souvenir Shops 7 5948 R Luggage and Leather Goods Stores 7</v>
      </c>
      <c r="B493" s="29" t="s">
        <v>1682</v>
      </c>
      <c r="C493" s="31" t="s">
        <v>2587</v>
      </c>
      <c r="D493" s="32" t="s">
        <v>1692</v>
      </c>
      <c r="E493" s="32" t="s">
        <v>2835</v>
      </c>
    </row>
    <row r="494" spans="1:5">
      <c r="A494" t="str">
        <f t="shared" si="7"/>
        <v>5949:Sewing, Needlework, Fabric, and Piece Goods Stores 7 5950 R Glassware and Crystal Stores 7</v>
      </c>
      <c r="B494" s="29" t="s">
        <v>1682</v>
      </c>
      <c r="C494" s="31" t="s">
        <v>2588</v>
      </c>
      <c r="D494" s="32" t="s">
        <v>1692</v>
      </c>
      <c r="E494" s="32" t="s">
        <v>2836</v>
      </c>
    </row>
    <row r="495" spans="1:5">
      <c r="A495" t="str">
        <f t="shared" si="7"/>
        <v>5960:Direct Marketing – Insurance Services 7</v>
      </c>
      <c r="B495" s="29" t="s">
        <v>1682</v>
      </c>
      <c r="C495" s="31" t="s">
        <v>2589</v>
      </c>
      <c r="D495" s="32" t="s">
        <v>1931</v>
      </c>
      <c r="E495" s="32" t="s">
        <v>2590</v>
      </c>
    </row>
    <row r="496" spans="1:5">
      <c r="A496" t="str">
        <f t="shared" si="7"/>
        <v>5961:ail Order Houses including Catalog Order Stores, Book/Record Clubs (Not valid for MasterCard) 7 5962 T Direct Marketing – Travel-Related Arrangement Services 7</v>
      </c>
      <c r="B496" s="29" t="s">
        <v>1682</v>
      </c>
      <c r="C496" s="31" t="s">
        <v>2591</v>
      </c>
      <c r="D496" s="27"/>
      <c r="E496" s="32" t="s">
        <v>2837</v>
      </c>
    </row>
    <row r="497" spans="1:5">
      <c r="A497" t="str">
        <f t="shared" si="7"/>
        <v>5963:Door to Door Sales 7</v>
      </c>
      <c r="B497" s="29" t="s">
        <v>1682</v>
      </c>
      <c r="C497" s="31" t="s">
        <v>2592</v>
      </c>
      <c r="D497" s="32" t="s">
        <v>1692</v>
      </c>
      <c r="E497" s="32" t="s">
        <v>2593</v>
      </c>
    </row>
    <row r="498" spans="1:5">
      <c r="A498" t="str">
        <f t="shared" si="7"/>
        <v>5964:Direct Marketing – Catalog Merchants 5</v>
      </c>
      <c r="B498" s="29" t="s">
        <v>1682</v>
      </c>
      <c r="C498" s="31" t="s">
        <v>2594</v>
      </c>
      <c r="D498" s="32" t="s">
        <v>1931</v>
      </c>
      <c r="E498" s="32" t="s">
        <v>2595</v>
      </c>
    </row>
    <row r="499" spans="1:5">
      <c r="A499" t="str">
        <f t="shared" si="7"/>
        <v>5965:Direct Marketing – Combination Catalog and Retail Merchants 5 5966 T Direct Marketing – Outbound Telemarketing Merchants 5</v>
      </c>
      <c r="B499" s="29" t="s">
        <v>1682</v>
      </c>
      <c r="C499" s="31" t="s">
        <v>2596</v>
      </c>
      <c r="D499" s="32" t="s">
        <v>1931</v>
      </c>
      <c r="E499" s="32" t="s">
        <v>2838</v>
      </c>
    </row>
    <row r="500" spans="1:5">
      <c r="A500" t="str">
        <f t="shared" si="7"/>
        <v>5967:Direct Marketing – Inbound Telemarketing Merchants 5 5968 T Direct Marketing – Continuity/Subscription Merchants 5</v>
      </c>
      <c r="B500" s="29" t="s">
        <v>1682</v>
      </c>
      <c r="C500" s="31" t="s">
        <v>2597</v>
      </c>
      <c r="D500" s="32" t="s">
        <v>1931</v>
      </c>
      <c r="E500" s="32" t="s">
        <v>2839</v>
      </c>
    </row>
    <row r="501" spans="1:5">
      <c r="A501" t="str">
        <f t="shared" si="7"/>
        <v>5969:Direct Marketing – Other Direct Marketers not elsewhere classified 5 5970 R Artist Supply Stores, Craft Shops 7</v>
      </c>
      <c r="B501" s="29" t="s">
        <v>1682</v>
      </c>
      <c r="C501" s="31" t="s">
        <v>2598</v>
      </c>
      <c r="D501" s="32" t="s">
        <v>1931</v>
      </c>
      <c r="E501" s="32" t="s">
        <v>2840</v>
      </c>
    </row>
    <row r="502" spans="1:5">
      <c r="A502" t="str">
        <f t="shared" si="7"/>
        <v>5971:Art Dealers and Galleries 7</v>
      </c>
      <c r="B502" s="29" t="s">
        <v>1682</v>
      </c>
      <c r="C502" s="31" t="s">
        <v>2599</v>
      </c>
      <c r="D502" s="32" t="s">
        <v>1692</v>
      </c>
      <c r="E502" s="32" t="s">
        <v>2600</v>
      </c>
    </row>
    <row r="503" spans="1:5">
      <c r="A503" t="str">
        <f t="shared" si="7"/>
        <v>5972:Stamp and Coin Dealers, Philatelic and Numismatic Supplies 7 5973 R Religious Goods Stores 7</v>
      </c>
      <c r="B503" s="29" t="s">
        <v>1682</v>
      </c>
      <c r="C503" s="31" t="s">
        <v>2601</v>
      </c>
      <c r="D503" s="32" t="s">
        <v>1692</v>
      </c>
      <c r="E503" s="32" t="s">
        <v>2841</v>
      </c>
    </row>
    <row r="504" spans="1:5">
      <c r="A504" t="str">
        <f t="shared" si="7"/>
        <v>5975:Hearing Aid - Sales, Service, Supply Stores 7 5976 R Orthopedic Goods - Prosthetic Devices 7 5977 R Cosmetic Stores 7</v>
      </c>
      <c r="B504" s="29" t="s">
        <v>1682</v>
      </c>
      <c r="C504" s="31" t="s">
        <v>2602</v>
      </c>
      <c r="D504" s="32" t="s">
        <v>1692</v>
      </c>
      <c r="E504" s="32" t="s">
        <v>2842</v>
      </c>
    </row>
    <row r="505" spans="1:5">
      <c r="A505" t="str">
        <f t="shared" si="7"/>
        <v>5978:Typewriter Stores – Sales, Service, Rentals 5</v>
      </c>
      <c r="B505" s="29" t="s">
        <v>1682</v>
      </c>
      <c r="C505" s="31" t="s">
        <v>2603</v>
      </c>
      <c r="D505" s="32" t="s">
        <v>1692</v>
      </c>
      <c r="E505" s="32" t="s">
        <v>2604</v>
      </c>
    </row>
    <row r="506" spans="1:5">
      <c r="A506" t="str">
        <f t="shared" si="7"/>
        <v>5983:Fuel Dealers – Coal, Fuel Oil, Liquefied Petroleum, Wood 7 5992 R Florists 7</v>
      </c>
      <c r="B506" s="29" t="s">
        <v>1682</v>
      </c>
      <c r="C506" s="31" t="s">
        <v>2605</v>
      </c>
      <c r="D506" s="32" t="s">
        <v>1692</v>
      </c>
      <c r="E506" s="32" t="s">
        <v>2606</v>
      </c>
    </row>
    <row r="507" spans="1:5">
      <c r="A507" t="str">
        <f t="shared" si="7"/>
        <v>5993:Cigar Stores and Stands 7</v>
      </c>
      <c r="B507" s="29" t="s">
        <v>1682</v>
      </c>
      <c r="C507" s="31" t="s">
        <v>2607</v>
      </c>
      <c r="D507" s="32" t="s">
        <v>1692</v>
      </c>
      <c r="E507" s="32" t="s">
        <v>2608</v>
      </c>
    </row>
    <row r="508" spans="1:5">
      <c r="A508" t="str">
        <f t="shared" si="7"/>
        <v>5994:News Dealers and Newsstands 7</v>
      </c>
      <c r="B508" s="29" t="s">
        <v>1682</v>
      </c>
      <c r="C508" s="31" t="s">
        <v>2609</v>
      </c>
      <c r="D508" s="32" t="s">
        <v>1692</v>
      </c>
      <c r="E508" s="32" t="s">
        <v>2610</v>
      </c>
    </row>
    <row r="509" spans="1:5">
      <c r="A509" t="str">
        <f t="shared" si="7"/>
        <v>5995:Pet Shops – Pet Food and Supply Stores 7 5996 R Swimming Pools – Sales and Service 7 5997 R Electric Razor Stores – Sales and Service 7 5998 R Tent and Awning Shops 7</v>
      </c>
      <c r="B509" s="29" t="s">
        <v>1682</v>
      </c>
      <c r="C509" s="31" t="s">
        <v>2611</v>
      </c>
      <c r="D509" s="32" t="s">
        <v>1692</v>
      </c>
      <c r="E509" s="32" t="s">
        <v>2843</v>
      </c>
    </row>
    <row r="510" spans="1:5">
      <c r="A510" t="str">
        <f t="shared" si="7"/>
        <v>5999:Miscellaneous and Specialty Retail Stores 7</v>
      </c>
      <c r="B510" s="29" t="s">
        <v>1682</v>
      </c>
      <c r="C510" s="31" t="s">
        <v>2612</v>
      </c>
      <c r="D510" s="32" t="s">
        <v>1692</v>
      </c>
      <c r="E510" s="32" t="s">
        <v>2613</v>
      </c>
    </row>
    <row r="511" spans="1:5">
      <c r="A511" t="str">
        <f t="shared" si="7"/>
        <v>4829:Money Transfer - Merchant 5</v>
      </c>
      <c r="B511" s="29" t="s">
        <v>1683</v>
      </c>
      <c r="C511" s="31" t="s">
        <v>2614</v>
      </c>
      <c r="D511" s="32" t="s">
        <v>2615</v>
      </c>
      <c r="E511" s="32" t="s">
        <v>2616</v>
      </c>
    </row>
    <row r="512" spans="1:5">
      <c r="A512" t="str">
        <f t="shared" si="7"/>
        <v>6050:Quasi Cash - Member Financial Institution 5 6051 U Quasi Cash - Merchant 5</v>
      </c>
      <c r="B512" s="29" t="s">
        <v>1683</v>
      </c>
      <c r="C512" s="31" t="s">
        <v>2617</v>
      </c>
      <c r="D512" s="32" t="s">
        <v>2615</v>
      </c>
      <c r="E512" s="32" t="s">
        <v>2618</v>
      </c>
    </row>
    <row r="513" spans="1:5">
      <c r="A513" t="str">
        <f t="shared" si="7"/>
        <v>6529:Remote Stored Value Load - Member Financial Institution 7 6530 U Remote Stored Value Load - Merchant 7</v>
      </c>
      <c r="B513" s="29" t="s">
        <v>1683</v>
      </c>
      <c r="C513" s="31" t="s">
        <v>2619</v>
      </c>
      <c r="D513" s="32" t="s">
        <v>2615</v>
      </c>
      <c r="E513" s="32" t="s">
        <v>2844</v>
      </c>
    </row>
    <row r="514" spans="1:5">
      <c r="A514" t="str">
        <f t="shared" si="7"/>
        <v>6534:Money Transfer - Member Financial Institution 5</v>
      </c>
      <c r="B514" s="29" t="s">
        <v>1683</v>
      </c>
      <c r="C514" s="32" t="s">
        <v>2620</v>
      </c>
      <c r="D514" s="32" t="s">
        <v>2615</v>
      </c>
      <c r="E514" s="32" t="s">
        <v>2621</v>
      </c>
    </row>
    <row r="515" spans="1:5">
      <c r="A515" t="str">
        <f t="shared" si="7"/>
        <v>6010:Member Financial Institutions - Manual Cash 6 6011 Z Member Financial Institutions - Automated Cash 6</v>
      </c>
      <c r="B515" s="29" t="s">
        <v>1684</v>
      </c>
      <c r="C515" s="31" t="s">
        <v>2622</v>
      </c>
      <c r="D515" s="32" t="s">
        <v>90</v>
      </c>
      <c r="E515" s="32" t="s">
        <v>2845</v>
      </c>
    </row>
    <row r="516" spans="1:5">
      <c r="A516" t="str">
        <f t="shared" si="7"/>
        <v>6012:Member Financial Institutions - Merchandise and Services 7</v>
      </c>
      <c r="B516" s="29" t="s">
        <v>1684</v>
      </c>
      <c r="C516" s="31" t="s">
        <v>2623</v>
      </c>
      <c r="D516" s="32" t="s">
        <v>1692</v>
      </c>
      <c r="E516" s="32" t="s">
        <v>2624</v>
      </c>
    </row>
    <row r="517" spans="1:5">
      <c r="A517" t="str">
        <f t="shared" si="7"/>
        <v>6531:Payment Service Provider - Money Transfer for a Purchase 7</v>
      </c>
      <c r="B517" s="29" t="s">
        <v>1684</v>
      </c>
      <c r="C517" s="31" t="s">
        <v>2625</v>
      </c>
      <c r="D517" s="32" t="s">
        <v>1931</v>
      </c>
      <c r="E517" s="32" t="s">
        <v>2626</v>
      </c>
    </row>
    <row r="518" spans="1:5">
      <c r="A518" t="str">
        <f t="shared" ref="A518:A581" si="8">_xlfn.CONCAT(C518,":",E518)</f>
        <v>6532:Payment Service Provider - Member Financial Institution Payment Transaction 7 6533 P Payment Service Provider - Merchant Payment Transaction 7</v>
      </c>
      <c r="B518" s="29" t="s">
        <v>1684</v>
      </c>
      <c r="C518" s="32" t="s">
        <v>2627</v>
      </c>
      <c r="D518" s="32" t="s">
        <v>2469</v>
      </c>
      <c r="E518" s="32" t="s">
        <v>2846</v>
      </c>
    </row>
    <row r="519" spans="1:5">
      <c r="A519" t="str">
        <f t="shared" si="8"/>
        <v>6211:Securities – Brokers/Dealers 5</v>
      </c>
      <c r="B519" s="29" t="s">
        <v>1684</v>
      </c>
      <c r="C519" s="31" t="s">
        <v>2628</v>
      </c>
      <c r="D519" s="32" t="s">
        <v>1692</v>
      </c>
      <c r="E519" s="32" t="s">
        <v>2629</v>
      </c>
    </row>
    <row r="520" spans="1:5">
      <c r="A520" t="str">
        <f t="shared" si="8"/>
        <v>6300:Insurance Sales and Underwriting, and Premiums 5 6381* R Insurance Premiums 5</v>
      </c>
      <c r="B520" s="29" t="s">
        <v>1684</v>
      </c>
      <c r="C520" s="31" t="s">
        <v>2630</v>
      </c>
      <c r="D520" s="32" t="s">
        <v>1692</v>
      </c>
      <c r="E520" s="32" t="s">
        <v>2631</v>
      </c>
    </row>
    <row r="521" spans="1:5">
      <c r="A521" t="str">
        <f t="shared" si="8"/>
        <v>6399:Insurance Services not elsewhere classified 5</v>
      </c>
      <c r="B521" s="29" t="s">
        <v>1684</v>
      </c>
      <c r="C521" s="31" t="s">
        <v>2632</v>
      </c>
      <c r="D521" s="27"/>
      <c r="E521" s="32" t="s">
        <v>2633</v>
      </c>
    </row>
    <row r="522" spans="1:5">
      <c r="A522" t="str">
        <f t="shared" si="8"/>
        <v>7011:Lodging – Hotels, Motels, Resorts not elsewhere classified 2</v>
      </c>
      <c r="B522" s="29" t="s">
        <v>1684</v>
      </c>
      <c r="C522" s="31" t="s">
        <v>2448</v>
      </c>
      <c r="D522" s="32" t="s">
        <v>2034</v>
      </c>
      <c r="E522" s="32" t="s">
        <v>2634</v>
      </c>
    </row>
    <row r="523" spans="1:5">
      <c r="A523" t="str">
        <f t="shared" si="8"/>
        <v>7012:Timeshares 2</v>
      </c>
      <c r="B523" s="29" t="s">
        <v>1684</v>
      </c>
      <c r="C523" s="31" t="s">
        <v>2635</v>
      </c>
      <c r="D523" s="32" t="s">
        <v>1692</v>
      </c>
      <c r="E523" s="32" t="s">
        <v>2636</v>
      </c>
    </row>
    <row r="524" spans="1:5">
      <c r="A524" t="str">
        <f t="shared" si="8"/>
        <v>7032:Sporting and Recreational Camps 3 7033 R Campgrounds and Trailer Parks 2 * This code is no longer active and is not to be used for original presentments.</v>
      </c>
      <c r="B524" s="29" t="s">
        <v>1684</v>
      </c>
      <c r="C524" s="31" t="s">
        <v>2637</v>
      </c>
      <c r="D524" s="32" t="s">
        <v>1692</v>
      </c>
      <c r="E524" s="32" t="s">
        <v>2847</v>
      </c>
    </row>
    <row r="525" spans="1:5">
      <c r="A525" t="str">
        <f t="shared" si="8"/>
        <v>7210:Laundry, Cleaning, and Garment Services 7 7211 R Laundry Services – Family and Commercial 7 7216 R Dry Cleaners 7</v>
      </c>
      <c r="B525" s="29" t="s">
        <v>1685</v>
      </c>
      <c r="C525" s="31" t="s">
        <v>2638</v>
      </c>
      <c r="D525" s="32" t="s">
        <v>1692</v>
      </c>
      <c r="E525" s="32" t="s">
        <v>2848</v>
      </c>
    </row>
    <row r="526" spans="1:5">
      <c r="A526" t="str">
        <f t="shared" si="8"/>
        <v>7217:Carpet and Upholstery Cleaning 7 7221 R Photographic Studios, Portraits 7 7230 R Beauty Shops and Barber Shops 7</v>
      </c>
      <c r="B526" s="29" t="s">
        <v>1685</v>
      </c>
      <c r="C526" s="31" t="s">
        <v>2639</v>
      </c>
      <c r="D526" s="32" t="s">
        <v>1692</v>
      </c>
      <c r="E526" s="32" t="s">
        <v>2849</v>
      </c>
    </row>
    <row r="527" spans="1:5">
      <c r="A527" t="str">
        <f t="shared" si="8"/>
        <v>7251:Shoe Repair Shops, Shoe Shine Parlors and Hat Cleaning Shops 7</v>
      </c>
      <c r="B527" s="29" t="s">
        <v>1685</v>
      </c>
      <c r="C527" s="31" t="s">
        <v>2640</v>
      </c>
      <c r="D527" s="32" t="s">
        <v>1692</v>
      </c>
      <c r="E527" s="32" t="s">
        <v>2641</v>
      </c>
    </row>
    <row r="528" spans="1:5">
      <c r="A528" t="str">
        <f t="shared" si="8"/>
        <v>7261:Funeral Services and Crematories 7 7273 R Dating and Escort Services 7</v>
      </c>
      <c r="B528" s="29" t="s">
        <v>1685</v>
      </c>
      <c r="C528" s="32" t="s">
        <v>2642</v>
      </c>
      <c r="D528" s="32" t="s">
        <v>1692</v>
      </c>
      <c r="E528" s="32" t="s">
        <v>2643</v>
      </c>
    </row>
    <row r="529" spans="1:5">
      <c r="A529" t="str">
        <f t="shared" si="8"/>
        <v>7276:Tax Preparation Services 5</v>
      </c>
      <c r="B529" s="29" t="s">
        <v>1685</v>
      </c>
      <c r="C529" s="31" t="s">
        <v>2644</v>
      </c>
      <c r="D529" s="32" t="s">
        <v>1692</v>
      </c>
      <c r="E529" s="32" t="s">
        <v>2645</v>
      </c>
    </row>
    <row r="530" spans="1:5">
      <c r="A530" t="str">
        <f t="shared" si="8"/>
        <v>7277:Counseling Service – Debt, Marriage, Personal 7</v>
      </c>
      <c r="B530" s="29" t="s">
        <v>1685</v>
      </c>
      <c r="C530" s="31" t="s">
        <v>2646</v>
      </c>
      <c r="D530" s="32" t="s">
        <v>1692</v>
      </c>
      <c r="E530" s="32" t="s">
        <v>2647</v>
      </c>
    </row>
    <row r="531" spans="1:5">
      <c r="A531" t="str">
        <f t="shared" si="8"/>
        <v>7278:Buying/Shopping Services, Clubs 7</v>
      </c>
      <c r="B531" s="29" t="s">
        <v>1685</v>
      </c>
      <c r="C531" s="31" t="s">
        <v>2648</v>
      </c>
      <c r="D531" s="32" t="s">
        <v>1692</v>
      </c>
      <c r="E531" s="32" t="s">
        <v>2649</v>
      </c>
    </row>
    <row r="532" spans="1:5">
      <c r="A532" t="str">
        <f t="shared" si="8"/>
        <v>7296:Clothing Rental – Costumes, Uniforms, and Formal Wear 7</v>
      </c>
      <c r="B532" s="29" t="s">
        <v>1685</v>
      </c>
      <c r="C532" s="31" t="s">
        <v>2650</v>
      </c>
      <c r="D532" s="32" t="s">
        <v>1692</v>
      </c>
      <c r="E532" s="32" t="s">
        <v>2651</v>
      </c>
    </row>
    <row r="533" spans="1:5">
      <c r="A533" t="str">
        <f t="shared" si="8"/>
        <v>7297:Massage Parlors 7</v>
      </c>
      <c r="B533" s="29" t="s">
        <v>1685</v>
      </c>
      <c r="C533" s="31" t="s">
        <v>2652</v>
      </c>
      <c r="D533" s="32" t="s">
        <v>1692</v>
      </c>
      <c r="E533" s="32" t="s">
        <v>2653</v>
      </c>
    </row>
    <row r="534" spans="1:5">
      <c r="A534" t="str">
        <f t="shared" si="8"/>
        <v>7298:Health and Beauty Spas 7</v>
      </c>
      <c r="B534" s="29" t="s">
        <v>1685</v>
      </c>
      <c r="C534" s="31" t="s">
        <v>2654</v>
      </c>
      <c r="D534" s="32" t="s">
        <v>1692</v>
      </c>
      <c r="E534" s="32" t="s">
        <v>2655</v>
      </c>
    </row>
    <row r="535" spans="1:5">
      <c r="A535" t="str">
        <f t="shared" si="8"/>
        <v>7299:Other Services not elsewhere classified 7</v>
      </c>
      <c r="B535" s="29" t="s">
        <v>1685</v>
      </c>
      <c r="C535" s="31" t="s">
        <v>2656</v>
      </c>
      <c r="D535" s="32" t="s">
        <v>1692</v>
      </c>
      <c r="E535" s="32" t="s">
        <v>2657</v>
      </c>
    </row>
    <row r="536" spans="1:5">
      <c r="A536" t="str">
        <f t="shared" si="8"/>
        <v>7311:Advertising Services 5</v>
      </c>
      <c r="B536" s="29" t="s">
        <v>1686</v>
      </c>
      <c r="C536" s="31" t="s">
        <v>2658</v>
      </c>
      <c r="D536" s="32" t="s">
        <v>1692</v>
      </c>
      <c r="E536" s="32" t="s">
        <v>2659</v>
      </c>
    </row>
    <row r="537" spans="1:5">
      <c r="A537" t="str">
        <f t="shared" si="8"/>
        <v>7321:Consumer Credit Reporting Agencies 5</v>
      </c>
      <c r="B537" s="29" t="s">
        <v>1686</v>
      </c>
      <c r="C537" s="31" t="s">
        <v>2660</v>
      </c>
      <c r="D537" s="32" t="s">
        <v>1692</v>
      </c>
      <c r="E537" s="32" t="s">
        <v>2661</v>
      </c>
    </row>
    <row r="538" spans="1:5">
      <c r="A538" t="str">
        <f t="shared" si="8"/>
        <v>7332:ueprinting and Photocopying Services (Not valid for MasterCard) 5 7333 Commercial Photography, Art, and Graphics (Not valid for MasterCard) 5 7338 R Quick Copy, Reproduction, and Blueprinting Services 5</v>
      </c>
      <c r="B538" s="29" t="s">
        <v>1686</v>
      </c>
      <c r="C538" s="31" t="s">
        <v>2662</v>
      </c>
      <c r="D538" s="32" t="s">
        <v>1192</v>
      </c>
      <c r="E538" s="32" t="s">
        <v>2850</v>
      </c>
    </row>
    <row r="539" spans="1:5">
      <c r="A539" t="str">
        <f t="shared" si="8"/>
        <v>7339:Stenographic and Secretarial Support Services 5 7342 R Disinfecting and Exterminating Services 5</v>
      </c>
      <c r="B539" s="29" t="s">
        <v>1686</v>
      </c>
      <c r="C539" s="32" t="s">
        <v>2663</v>
      </c>
      <c r="D539" s="32" t="s">
        <v>1692</v>
      </c>
      <c r="E539" s="32" t="s">
        <v>2851</v>
      </c>
    </row>
    <row r="540" spans="1:5">
      <c r="A540" t="str">
        <f t="shared" si="8"/>
        <v>7349:Cleaning and Maintenance, Janitorial Services 5 7361 R Employment Agencies, Temporary Help Services 5</v>
      </c>
      <c r="B540" s="29" t="s">
        <v>1686</v>
      </c>
      <c r="C540" s="31" t="s">
        <v>2664</v>
      </c>
      <c r="D540" s="32" t="s">
        <v>1692</v>
      </c>
      <c r="E540" s="32" t="s">
        <v>2852</v>
      </c>
    </row>
    <row r="541" spans="1:5">
      <c r="A541" t="str">
        <f t="shared" si="8"/>
        <v>7372:Computer Programming, Integrated Systems Design, and Data Processing Services 5 7375 T Information Retrieval Services 5</v>
      </c>
      <c r="B541" s="29" t="s">
        <v>1686</v>
      </c>
      <c r="C541" s="31" t="s">
        <v>2665</v>
      </c>
      <c r="D541" s="32" t="s">
        <v>1692</v>
      </c>
      <c r="E541" s="32" t="s">
        <v>2853</v>
      </c>
    </row>
    <row r="542" spans="1:5">
      <c r="A542" t="str">
        <f t="shared" si="8"/>
        <v>7379:Computer Maintenance, Repair, and Services not elsewhere classified 5 7392 R Management, Consulting, and Public Relations Services 5</v>
      </c>
      <c r="B542" s="29" t="s">
        <v>1686</v>
      </c>
      <c r="C542" s="31" t="s">
        <v>2505</v>
      </c>
      <c r="D542" s="32" t="s">
        <v>1931</v>
      </c>
      <c r="E542" s="32" t="s">
        <v>2854</v>
      </c>
    </row>
    <row r="543" spans="1:5">
      <c r="A543" t="str">
        <f t="shared" si="8"/>
        <v>7393:Detective Agencies, Protective Agencies, and Security Services including Armored Cars, Guard Dogs 7</v>
      </c>
      <c r="B543" s="29" t="s">
        <v>1686</v>
      </c>
      <c r="C543" s="31" t="s">
        <v>2666</v>
      </c>
      <c r="D543" s="32" t="s">
        <v>1692</v>
      </c>
      <c r="E543" s="32" t="s">
        <v>2855</v>
      </c>
    </row>
    <row r="544" spans="1:5">
      <c r="A544" t="str">
        <f t="shared" si="8"/>
        <v>7394:Equipment Rentals and Leasing Services, Tool Rental, Furniture Rental, and Appliance Rental 5 7395 R Photofinishing Laboratories, Photo Developing 5</v>
      </c>
      <c r="B544" s="29" t="s">
        <v>1686</v>
      </c>
      <c r="C544" s="31" t="s">
        <v>2667</v>
      </c>
      <c r="D544" s="32" t="s">
        <v>1692</v>
      </c>
      <c r="E544" s="32" t="s">
        <v>2856</v>
      </c>
    </row>
    <row r="545" spans="1:5">
      <c r="A545" t="str">
        <f t="shared" si="8"/>
        <v>7399:Business Services not elsewhere classified 5 7511 U Truck Stop Transactions</v>
      </c>
      <c r="B545" s="29" t="s">
        <v>1686</v>
      </c>
      <c r="C545" s="32" t="s">
        <v>2668</v>
      </c>
      <c r="D545" s="32" t="s">
        <v>1692</v>
      </c>
      <c r="E545" s="32" t="s">
        <v>2669</v>
      </c>
    </row>
    <row r="546" spans="1:5">
      <c r="A546" t="str">
        <f t="shared" si="8"/>
        <v>7512:Car Rental Agencies not elsewhere classified 4 7513 A Truck and Utility Trailer Rental 4</v>
      </c>
      <c r="B546" s="29" t="s">
        <v>1686</v>
      </c>
      <c r="C546" s="31" t="s">
        <v>2031</v>
      </c>
      <c r="D546" s="32" t="s">
        <v>1936</v>
      </c>
      <c r="E546" s="32" t="s">
        <v>2857</v>
      </c>
    </row>
    <row r="547" spans="1:5">
      <c r="A547" t="str">
        <f t="shared" si="8"/>
        <v>7519:Motor Home and Recreational Vehicle Rental 4 7523 R Automobile Parking Lots and Garages 1</v>
      </c>
      <c r="B547" s="29" t="s">
        <v>1686</v>
      </c>
      <c r="C547" s="31" t="s">
        <v>2670</v>
      </c>
      <c r="D547" s="32" t="s">
        <v>1936</v>
      </c>
      <c r="E547" s="32" t="s">
        <v>2858</v>
      </c>
    </row>
    <row r="548" spans="1:5">
      <c r="A548" t="str">
        <f t="shared" si="8"/>
        <v>7531:Automotive Body Repair Shops 4 7534 R Tire Retreading and Repair Shops 4 7535 R Automotive Paint Shops 4</v>
      </c>
      <c r="B548" s="29" t="s">
        <v>1687</v>
      </c>
      <c r="C548" s="31" t="s">
        <v>2671</v>
      </c>
      <c r="D548" s="32" t="s">
        <v>1692</v>
      </c>
      <c r="E548" s="32" t="s">
        <v>2859</v>
      </c>
    </row>
    <row r="549" spans="1:5">
      <c r="A549" t="str">
        <f t="shared" si="8"/>
        <v>7538:Automotive Service Shops 4</v>
      </c>
      <c r="B549" s="29" t="s">
        <v>1687</v>
      </c>
      <c r="C549" s="31" t="s">
        <v>2672</v>
      </c>
      <c r="D549" s="32" t="s">
        <v>1692</v>
      </c>
      <c r="E549" s="32" t="s">
        <v>2673</v>
      </c>
    </row>
    <row r="550" spans="1:5">
      <c r="A550" t="str">
        <f t="shared" si="8"/>
        <v>7542:Car Washes 4</v>
      </c>
      <c r="B550" s="29" t="s">
        <v>1687</v>
      </c>
      <c r="C550" s="31" t="s">
        <v>2674</v>
      </c>
      <c r="D550" s="32" t="s">
        <v>1692</v>
      </c>
      <c r="E550" s="32" t="s">
        <v>2675</v>
      </c>
    </row>
    <row r="551" spans="1:5">
      <c r="A551" t="str">
        <f t="shared" si="8"/>
        <v>7549:Towing Services 4</v>
      </c>
      <c r="B551" s="29" t="s">
        <v>1687</v>
      </c>
      <c r="C551" s="32" t="s">
        <v>2676</v>
      </c>
      <c r="D551" s="32" t="s">
        <v>1692</v>
      </c>
      <c r="E551" s="32" t="s">
        <v>2677</v>
      </c>
    </row>
    <row r="552" spans="1:5">
      <c r="A552" t="str">
        <f t="shared" si="8"/>
        <v>7622:Electronic Repair Shops 4</v>
      </c>
      <c r="B552" s="29" t="s">
        <v>1687</v>
      </c>
      <c r="C552" s="31" t="s">
        <v>2678</v>
      </c>
      <c r="D552" s="32" t="s">
        <v>1692</v>
      </c>
      <c r="E552" s="32" t="s">
        <v>2679</v>
      </c>
    </row>
    <row r="553" spans="1:5">
      <c r="A553" t="str">
        <f t="shared" si="8"/>
        <v>7623:Air Conditioning and Refrigeration Repair Shops 4 7629 R Electrical and Small Appliance Repair Shops 4 7631 R Watch, Clock, and Jewelry Repair 4</v>
      </c>
      <c r="B553" s="29" t="s">
        <v>1687</v>
      </c>
      <c r="C553" s="31" t="s">
        <v>2680</v>
      </c>
      <c r="D553" s="32" t="s">
        <v>1692</v>
      </c>
      <c r="E553" s="32" t="s">
        <v>2860</v>
      </c>
    </row>
    <row r="554" spans="1:5">
      <c r="A554" t="str">
        <f t="shared" si="8"/>
        <v>7641:Reupholstery and Furniture Repair, Furniture Refinishing 7 7692 R Welding Repair 7</v>
      </c>
      <c r="B554" s="29" t="s">
        <v>1687</v>
      </c>
      <c r="C554" s="31" t="s">
        <v>2681</v>
      </c>
      <c r="D554" s="32" t="s">
        <v>1692</v>
      </c>
      <c r="E554" s="32" t="s">
        <v>2861</v>
      </c>
    </row>
    <row r="555" spans="1:5">
      <c r="A555" t="str">
        <f t="shared" si="8"/>
        <v>7699:Miscellaneous Repair Shops and Related Services 7</v>
      </c>
      <c r="B555" s="29" t="s">
        <v>1687</v>
      </c>
      <c r="C555" s="31" t="s">
        <v>2682</v>
      </c>
      <c r="D555" s="32" t="s">
        <v>1692</v>
      </c>
      <c r="E555" s="32" t="s">
        <v>2683</v>
      </c>
    </row>
    <row r="556" spans="1:5">
      <c r="A556" t="str">
        <f t="shared" si="8"/>
        <v>7829:Motion Picture and Video Tape Production and Distribution 7 7832 R Motion Picture Theaters 3</v>
      </c>
      <c r="B556" s="29" t="s">
        <v>1688</v>
      </c>
      <c r="C556" s="31" t="s">
        <v>2507</v>
      </c>
      <c r="D556" s="32" t="s">
        <v>1931</v>
      </c>
      <c r="E556" s="32" t="s">
        <v>2862</v>
      </c>
    </row>
    <row r="557" spans="1:5">
      <c r="A557" t="str">
        <f t="shared" si="8"/>
        <v>7841:Video Tape Rental Stores 3</v>
      </c>
      <c r="B557" s="29" t="s">
        <v>1688</v>
      </c>
      <c r="C557" s="31" t="s">
        <v>2684</v>
      </c>
      <c r="D557" s="32" t="s">
        <v>1692</v>
      </c>
      <c r="E557" s="32" t="s">
        <v>2685</v>
      </c>
    </row>
    <row r="558" spans="1:5">
      <c r="A558" t="str">
        <f t="shared" si="8"/>
        <v>7911:Dance Halls, Studios, and Schools 3</v>
      </c>
      <c r="B558" s="29" t="s">
        <v>1688</v>
      </c>
      <c r="C558" s="31" t="s">
        <v>2686</v>
      </c>
      <c r="D558" s="32" t="s">
        <v>1692</v>
      </c>
      <c r="E558" s="32" t="s">
        <v>2687</v>
      </c>
    </row>
    <row r="559" spans="1:5">
      <c r="A559" t="str">
        <f t="shared" si="8"/>
        <v>7922:Theatrical Producers (Except Motion Pictures), Ticket Agencies 3</v>
      </c>
      <c r="B559" s="29" t="s">
        <v>1688</v>
      </c>
      <c r="C559" s="32" t="s">
        <v>2688</v>
      </c>
      <c r="D559" s="32" t="s">
        <v>1692</v>
      </c>
      <c r="E559" s="32" t="s">
        <v>2689</v>
      </c>
    </row>
    <row r="560" spans="1:5">
      <c r="A560" t="str">
        <f t="shared" si="8"/>
        <v>7929:Bands, Orchestras, and Miscellaneous Entertainers not elsewhere classified 3 7932 R Billiard and Pool Establishments 3</v>
      </c>
      <c r="B560" s="29" t="s">
        <v>1688</v>
      </c>
      <c r="C560" s="31" t="s">
        <v>2690</v>
      </c>
      <c r="D560" s="32" t="s">
        <v>1692</v>
      </c>
      <c r="E560" s="32" t="s">
        <v>2863</v>
      </c>
    </row>
    <row r="561" spans="1:5">
      <c r="A561" t="str">
        <f t="shared" si="8"/>
        <v>7933:Bowling Alleys 3</v>
      </c>
      <c r="B561" s="29" t="s">
        <v>1688</v>
      </c>
      <c r="C561" s="31" t="s">
        <v>2691</v>
      </c>
      <c r="D561" s="32" t="s">
        <v>1692</v>
      </c>
      <c r="E561" s="32" t="s">
        <v>2692</v>
      </c>
    </row>
    <row r="562" spans="1:5">
      <c r="A562" t="str">
        <f t="shared" si="8"/>
        <v>7941:Commercial Sports, Professional Sports Clubs, Athletic Fields, Sports Promoters 3 7991 R Tourist Attractions and Exhibits 3</v>
      </c>
      <c r="B562" s="29" t="s">
        <v>1688</v>
      </c>
      <c r="C562" s="31" t="s">
        <v>2693</v>
      </c>
      <c r="D562" s="32" t="s">
        <v>1692</v>
      </c>
      <c r="E562" s="32" t="s">
        <v>2864</v>
      </c>
    </row>
    <row r="563" spans="1:5">
      <c r="A563" t="str">
        <f t="shared" si="8"/>
        <v>7992:Golf Courses – Public 3</v>
      </c>
      <c r="B563" s="29" t="s">
        <v>1688</v>
      </c>
      <c r="C563" s="31" t="s">
        <v>2694</v>
      </c>
      <c r="D563" s="32" t="s">
        <v>1692</v>
      </c>
      <c r="E563" s="32" t="s">
        <v>2695</v>
      </c>
    </row>
    <row r="564" spans="1:5">
      <c r="A564" t="str">
        <f t="shared" si="8"/>
        <v>7993:Video Amusement Game Supplies 7 7994 R Video Game Arcades/ Establishments 3</v>
      </c>
      <c r="B564" s="29" t="s">
        <v>1688</v>
      </c>
      <c r="C564" s="31" t="s">
        <v>2696</v>
      </c>
      <c r="D564" s="32" t="s">
        <v>1692</v>
      </c>
      <c r="E564" s="32" t="s">
        <v>2697</v>
      </c>
    </row>
    <row r="565" spans="1:5">
      <c r="A565" t="str">
        <f t="shared" si="8"/>
        <v>7995:Betting – Including Lottery Tickets, Casino Gaming Chips, Off-Track Betting, and Wagers at Race Tracks 3</v>
      </c>
      <c r="B565" s="29" t="s">
        <v>1688</v>
      </c>
      <c r="C565" s="31" t="s">
        <v>2698</v>
      </c>
      <c r="D565" s="32" t="s">
        <v>2615</v>
      </c>
      <c r="E565" s="32" t="s">
        <v>2865</v>
      </c>
    </row>
    <row r="566" spans="1:5">
      <c r="A566" t="str">
        <f t="shared" si="8"/>
        <v>7996:Amusement Parks, Circuses, Carnivals, Fortune Tellers 3</v>
      </c>
      <c r="B566" s="29" t="s">
        <v>1688</v>
      </c>
      <c r="C566" s="31" t="s">
        <v>2699</v>
      </c>
      <c r="D566" s="32" t="s">
        <v>1692</v>
      </c>
      <c r="E566" s="32" t="s">
        <v>2700</v>
      </c>
    </row>
    <row r="567" spans="1:5">
      <c r="A567" t="str">
        <f t="shared" si="8"/>
        <v>7997:Membership Clubs (Sports, Recreation, Athletic), Country Clubs, Private Golf Courses 3</v>
      </c>
      <c r="B567" s="29" t="s">
        <v>1688</v>
      </c>
      <c r="C567" s="31" t="s">
        <v>2701</v>
      </c>
      <c r="D567" s="32" t="s">
        <v>1692</v>
      </c>
      <c r="E567" s="32" t="s">
        <v>2866</v>
      </c>
    </row>
    <row r="568" spans="1:5">
      <c r="A568" t="str">
        <f t="shared" si="8"/>
        <v>7998:Aquariums, Seaquariums, and Dolphinariums 3 7999 R Recreation Services not elsewhere classified 3</v>
      </c>
      <c r="B568" s="29" t="s">
        <v>1688</v>
      </c>
      <c r="C568" s="31" t="s">
        <v>2702</v>
      </c>
      <c r="D568" s="32" t="s">
        <v>1692</v>
      </c>
      <c r="E568" s="32" t="s">
        <v>2867</v>
      </c>
    </row>
    <row r="569" spans="1:5">
      <c r="A569" t="str">
        <f t="shared" si="8"/>
        <v>:</v>
      </c>
      <c r="B569" s="29" t="s">
        <v>1689</v>
      </c>
      <c r="C569" s="29"/>
      <c r="D569" s="27"/>
      <c r="E569" s="27"/>
    </row>
    <row r="570" spans="1:5">
      <c r="A570" t="str">
        <f t="shared" si="8"/>
        <v>8011:Doctors not elsewhere classified 7</v>
      </c>
      <c r="B570" s="29" t="s">
        <v>1689</v>
      </c>
      <c r="C570" s="31" t="s">
        <v>2703</v>
      </c>
      <c r="D570" s="32" t="s">
        <v>1692</v>
      </c>
      <c r="E570" s="32" t="s">
        <v>2704</v>
      </c>
    </row>
    <row r="571" spans="1:5">
      <c r="A571" t="str">
        <f t="shared" si="8"/>
        <v>8021:Dentists, Orthodontists 7</v>
      </c>
      <c r="B571" s="29" t="s">
        <v>1689</v>
      </c>
      <c r="C571" s="31" t="s">
        <v>2705</v>
      </c>
      <c r="D571" s="32" t="s">
        <v>1692</v>
      </c>
      <c r="E571" s="32" t="s">
        <v>2706</v>
      </c>
    </row>
    <row r="572" spans="1:5">
      <c r="A572" t="str">
        <f t="shared" si="8"/>
        <v>8031:Osteopathic Physicians 7</v>
      </c>
      <c r="B572" s="29" t="s">
        <v>1689</v>
      </c>
      <c r="C572" s="31" t="s">
        <v>2707</v>
      </c>
      <c r="D572" s="32" t="s">
        <v>1692</v>
      </c>
      <c r="E572" s="32" t="s">
        <v>2708</v>
      </c>
    </row>
    <row r="573" spans="1:5">
      <c r="A573" t="str">
        <f t="shared" si="8"/>
        <v>8041:Chiropractors 7</v>
      </c>
      <c r="B573" s="29" t="s">
        <v>1689</v>
      </c>
      <c r="C573" s="32" t="s">
        <v>2709</v>
      </c>
      <c r="D573" s="32" t="s">
        <v>1692</v>
      </c>
      <c r="E573" s="32" t="s">
        <v>2710</v>
      </c>
    </row>
    <row r="574" spans="1:5">
      <c r="A574" t="str">
        <f t="shared" si="8"/>
        <v>8042:Optometrists, Ophthalmologists 7</v>
      </c>
      <c r="B574" s="29" t="s">
        <v>1689</v>
      </c>
      <c r="C574" s="31" t="s">
        <v>2711</v>
      </c>
      <c r="D574" s="32" t="s">
        <v>1692</v>
      </c>
      <c r="E574" s="32" t="s">
        <v>2712</v>
      </c>
    </row>
    <row r="575" spans="1:5">
      <c r="A575" t="str">
        <f t="shared" si="8"/>
        <v>8043:Opticians, Optical Goods, and Eyeglasses 7</v>
      </c>
      <c r="B575" s="29" t="s">
        <v>1689</v>
      </c>
      <c r="C575" s="31" t="s">
        <v>2713</v>
      </c>
      <c r="D575" s="32" t="s">
        <v>1692</v>
      </c>
      <c r="E575" s="32" t="s">
        <v>2714</v>
      </c>
    </row>
    <row r="576" spans="1:5">
      <c r="A576" t="str">
        <f t="shared" si="8"/>
        <v>8044:tical Goods and Eyeglasses (Not valid for MasterCard) 7</v>
      </c>
      <c r="B576" s="29" t="s">
        <v>1689</v>
      </c>
      <c r="C576" s="31" t="s">
        <v>2715</v>
      </c>
      <c r="D576" s="32" t="s">
        <v>2716</v>
      </c>
      <c r="E576" s="32" t="s">
        <v>2717</v>
      </c>
    </row>
    <row r="577" spans="1:5">
      <c r="A577" t="str">
        <f t="shared" si="8"/>
        <v>8049:Chiropodists, Podiatrists 7</v>
      </c>
      <c r="B577" s="29" t="s">
        <v>1689</v>
      </c>
      <c r="C577" s="31" t="s">
        <v>2718</v>
      </c>
      <c r="D577" s="32" t="s">
        <v>1692</v>
      </c>
      <c r="E577" s="32" t="s">
        <v>2719</v>
      </c>
    </row>
    <row r="578" spans="1:5">
      <c r="A578" t="str">
        <f t="shared" si="8"/>
        <v>8050:Nursing and Personal Care Facilities 7</v>
      </c>
      <c r="B578" s="29" t="s">
        <v>1689</v>
      </c>
      <c r="C578" s="31" t="s">
        <v>2720</v>
      </c>
      <c r="D578" s="32" t="s">
        <v>2716</v>
      </c>
      <c r="E578" s="32" t="s">
        <v>2721</v>
      </c>
    </row>
    <row r="579" spans="1:5">
      <c r="A579" t="str">
        <f t="shared" si="8"/>
        <v>8062:Hospitals 7</v>
      </c>
      <c r="B579" s="29" t="s">
        <v>1689</v>
      </c>
      <c r="C579" s="31" t="s">
        <v>2722</v>
      </c>
      <c r="D579" s="32" t="s">
        <v>2716</v>
      </c>
      <c r="E579" s="32" t="s">
        <v>2723</v>
      </c>
    </row>
    <row r="580" spans="1:5">
      <c r="A580" t="str">
        <f t="shared" si="8"/>
        <v>8071:Medical and Dental Laboratories 7</v>
      </c>
      <c r="B580" s="29" t="s">
        <v>1689</v>
      </c>
      <c r="C580" s="31" t="s">
        <v>2724</v>
      </c>
      <c r="D580" s="32" t="s">
        <v>1692</v>
      </c>
      <c r="E580" s="32" t="s">
        <v>2725</v>
      </c>
    </row>
    <row r="581" spans="1:5">
      <c r="A581" t="str">
        <f t="shared" si="8"/>
        <v>8099:Medical Services and Health Practitioners not elsewhere classified 7</v>
      </c>
      <c r="B581" s="29" t="s">
        <v>1689</v>
      </c>
      <c r="C581" s="31" t="s">
        <v>2726</v>
      </c>
      <c r="D581" s="32" t="s">
        <v>1692</v>
      </c>
      <c r="E581" s="32" t="s">
        <v>2727</v>
      </c>
    </row>
    <row r="582" spans="1:5">
      <c r="A582" t="str">
        <f t="shared" ref="A582:A596" si="9">_xlfn.CONCAT(C582,":",E582)</f>
        <v>8111:Legal Services, Attorneys 7</v>
      </c>
      <c r="B582" s="29" t="s">
        <v>1689</v>
      </c>
      <c r="C582" s="31" t="s">
        <v>2728</v>
      </c>
      <c r="D582" s="32" t="s">
        <v>1692</v>
      </c>
      <c r="E582" s="32" t="s">
        <v>2729</v>
      </c>
    </row>
    <row r="583" spans="1:5">
      <c r="A583" t="str">
        <f t="shared" si="9"/>
        <v>8211:Elementary and Secondary Schools 7</v>
      </c>
      <c r="B583" s="29" t="s">
        <v>1689</v>
      </c>
      <c r="C583" s="31" t="s">
        <v>2730</v>
      </c>
      <c r="D583" s="32" t="s">
        <v>1692</v>
      </c>
      <c r="E583" s="32" t="s">
        <v>2731</v>
      </c>
    </row>
    <row r="584" spans="1:5">
      <c r="A584" t="str">
        <f t="shared" si="9"/>
        <v>8220:Colleges, Universities, Professional Schools, and Junior Colleges 7 8241 R Correspondence Schools 7</v>
      </c>
      <c r="B584" s="29" t="s">
        <v>1689</v>
      </c>
      <c r="C584" s="31" t="s">
        <v>2732</v>
      </c>
      <c r="D584" s="32" t="s">
        <v>2716</v>
      </c>
      <c r="E584" s="32" t="s">
        <v>2868</v>
      </c>
    </row>
    <row r="585" spans="1:5">
      <c r="A585" t="str">
        <f t="shared" si="9"/>
        <v>8244:Business and Secretarial Schools 7</v>
      </c>
      <c r="B585" s="29" t="s">
        <v>1689</v>
      </c>
      <c r="C585" s="31" t="s">
        <v>2733</v>
      </c>
      <c r="D585" s="32" t="s">
        <v>1692</v>
      </c>
      <c r="E585" s="32" t="s">
        <v>2734</v>
      </c>
    </row>
    <row r="586" spans="1:5">
      <c r="A586" t="str">
        <f t="shared" si="9"/>
        <v>8249:Vocational and Trade Schools 7</v>
      </c>
      <c r="B586" s="29" t="s">
        <v>1689</v>
      </c>
      <c r="C586" s="31" t="s">
        <v>2735</v>
      </c>
      <c r="D586" s="32" t="s">
        <v>1692</v>
      </c>
      <c r="E586" s="32" t="s">
        <v>2736</v>
      </c>
    </row>
    <row r="587" spans="1:5">
      <c r="A587" t="str">
        <f t="shared" si="9"/>
        <v>8299:Schools and Educational Services not elsewhere classified 7 8351 R Child Care Services 7</v>
      </c>
      <c r="B587" s="29" t="s">
        <v>1689</v>
      </c>
      <c r="C587" s="31" t="s">
        <v>2737</v>
      </c>
      <c r="D587" s="32" t="s">
        <v>1692</v>
      </c>
      <c r="E587" s="32" t="s">
        <v>2869</v>
      </c>
    </row>
    <row r="588" spans="1:5">
      <c r="A588" t="str">
        <f t="shared" si="9"/>
        <v>8398:Charitable and Social Service Organizations 7 8641 R Civic, Social, and Fraternal Associations 7 8651 R Political Organizations 7</v>
      </c>
      <c r="B588" s="29" t="s">
        <v>1689</v>
      </c>
      <c r="C588" s="31" t="s">
        <v>2738</v>
      </c>
      <c r="D588" s="32" t="s">
        <v>1692</v>
      </c>
      <c r="E588" s="32" t="s">
        <v>2870</v>
      </c>
    </row>
    <row r="589" spans="1:5">
      <c r="A589" t="str">
        <f t="shared" si="9"/>
        <v>8661:Religious Organizations 7</v>
      </c>
      <c r="B589" s="29" t="s">
        <v>1689</v>
      </c>
      <c r="C589" s="31" t="s">
        <v>2739</v>
      </c>
      <c r="D589" s="32" t="s">
        <v>1692</v>
      </c>
      <c r="E589" s="32" t="s">
        <v>2740</v>
      </c>
    </row>
    <row r="590" spans="1:5">
      <c r="A590" t="str">
        <f t="shared" si="9"/>
        <v>8675:Automobile Associations 4</v>
      </c>
      <c r="B590" s="29" t="s">
        <v>1689</v>
      </c>
      <c r="C590" s="31" t="s">
        <v>2741</v>
      </c>
      <c r="D590" s="32" t="s">
        <v>1692</v>
      </c>
      <c r="E590" s="32" t="s">
        <v>2742</v>
      </c>
    </row>
    <row r="591" spans="1:5">
      <c r="A591" t="str">
        <f t="shared" si="9"/>
        <v>8699:Membership Organizations not elsewhere classified 5 8734 T Testing Laboratories (Non-medical) 7</v>
      </c>
      <c r="B591" s="29" t="s">
        <v>1689</v>
      </c>
      <c r="C591" s="31" t="s">
        <v>2743</v>
      </c>
      <c r="D591" s="32" t="s">
        <v>1692</v>
      </c>
      <c r="E591" s="32" t="s">
        <v>2871</v>
      </c>
    </row>
    <row r="592" spans="1:5">
      <c r="A592" t="str">
        <f t="shared" si="9"/>
        <v>8911:Engineering, Architectural, and Surveying Services 7 8931 R Accounting, Auditing, and Bookkeeping Services 5 8999 R Professional Services not elsewhere classified 5</v>
      </c>
      <c r="B592" s="29" t="s">
        <v>1689</v>
      </c>
      <c r="C592" s="31" t="s">
        <v>2744</v>
      </c>
      <c r="D592" s="32" t="s">
        <v>1692</v>
      </c>
      <c r="E592" s="32" t="s">
        <v>2872</v>
      </c>
    </row>
    <row r="593" spans="1:5">
      <c r="A593" t="str">
        <f t="shared" si="9"/>
        <v>:</v>
      </c>
      <c r="B593" s="29" t="s">
        <v>1690</v>
      </c>
      <c r="C593" s="29"/>
      <c r="D593" s="27"/>
      <c r="E593" s="27"/>
    </row>
    <row r="594" spans="1:5">
      <c r="A594" t="str">
        <f t="shared" si="9"/>
        <v>9211:Court Costs, Including Alimony and Child Support 7 9222 R Fines 7</v>
      </c>
      <c r="B594" s="29" t="s">
        <v>1690</v>
      </c>
      <c r="C594" s="31" t="s">
        <v>2745</v>
      </c>
      <c r="D594" s="32" t="s">
        <v>1692</v>
      </c>
      <c r="E594" s="32" t="s">
        <v>2746</v>
      </c>
    </row>
    <row r="595" spans="1:5">
      <c r="A595" t="str">
        <f t="shared" si="9"/>
        <v>9223:Bail and Bond Payments 7</v>
      </c>
      <c r="B595" s="29" t="s">
        <v>1690</v>
      </c>
      <c r="C595" s="31" t="s">
        <v>2747</v>
      </c>
      <c r="D595" s="32" t="s">
        <v>1692</v>
      </c>
      <c r="E595" s="32" t="s">
        <v>2748</v>
      </c>
    </row>
    <row r="596" spans="1:5">
      <c r="A596" t="str">
        <f t="shared" si="9"/>
        <v>9311:Tax Payments 7</v>
      </c>
      <c r="B596" s="29" t="s">
        <v>1690</v>
      </c>
      <c r="C596" s="31" t="s">
        <v>2749</v>
      </c>
      <c r="D596" s="32" t="s">
        <v>1692</v>
      </c>
      <c r="E596" s="32" t="s">
        <v>2750</v>
      </c>
    </row>
    <row r="597" spans="1:5">
      <c r="B597" s="29" t="s">
        <v>1690</v>
      </c>
      <c r="C597" s="32" t="s">
        <v>2751</v>
      </c>
      <c r="D597" s="32" t="s">
        <v>1692</v>
      </c>
      <c r="E597" s="32" t="s">
        <v>2756</v>
      </c>
    </row>
    <row r="598" spans="1:5">
      <c r="B598" s="29" t="s">
        <v>1690</v>
      </c>
      <c r="C598" s="31" t="s">
        <v>2752</v>
      </c>
      <c r="D598" s="32" t="s">
        <v>1931</v>
      </c>
      <c r="E598" s="32" t="s">
        <v>2873</v>
      </c>
    </row>
    <row r="599" spans="1:5">
      <c r="B599" s="29" t="s">
        <v>1690</v>
      </c>
      <c r="C599" s="31" t="s">
        <v>2753</v>
      </c>
      <c r="D599" s="32" t="s">
        <v>1692</v>
      </c>
      <c r="E599" s="32" t="s">
        <v>2754</v>
      </c>
    </row>
    <row r="600" spans="1:5">
      <c r="B600" s="29" t="s">
        <v>1690</v>
      </c>
      <c r="C600" s="31" t="s">
        <v>2755</v>
      </c>
      <c r="D600" s="27"/>
      <c r="E600" s="32" t="s">
        <v>2874</v>
      </c>
    </row>
    <row r="601" spans="1:5">
      <c r="B601" s="29" t="s">
        <v>2876</v>
      </c>
      <c r="C601" s="29">
        <v>9401</v>
      </c>
      <c r="D601" s="32" t="s">
        <v>1931</v>
      </c>
      <c r="E601" s="27" t="s">
        <v>2875</v>
      </c>
    </row>
    <row r="602" spans="1:5">
      <c r="C602" s="33"/>
    </row>
    <row r="603" spans="1:5">
      <c r="C603" s="33"/>
    </row>
  </sheetData>
  <sortState xmlns:xlrd2="http://schemas.microsoft.com/office/spreadsheetml/2017/richdata2" ref="A1:A603">
    <sortCondition ref="A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2 2 U S 0 Z L v W 2 o A A A A + A A A A B I A H A B D b 2 5 m a W c v U G F j a 2 F n Z S 5 4 b W w g o h g A K K A U A A A A A A A A A A A A A A A A A A A A A A A A A A A A h Y / N C o J A H M R f R f b u f l V g 8 n e F O n R J C I L o u q y b L u k a 7 p q + W 4 c e q V d I K K t b x 5 n 5 D c w 8 b n d I h 7 o K r r p 1 p r E J Y p i i Q F v V 5 M Y W C e r 8 K Y x Q K m A n 1 V k W O h h h 6 + L B m Q S V 3 l 9 i Q v q + x / 0 M N 2 1 B O K W M H L P t X p W 6 l q G x z k u r N P q 0 8 v 8 t J O D w G i M 4 X n A 8 X 3 K G W c S B T D Z k x n 6 R M a W Y A v k x Y d 1 V v m u 1 0 D b c r I B M E s j 7 h X g C U E s D B B Q A A g A I A K 9 t l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b Z R L K I p H u A 4 A A A A R A A A A E w A c A E Z v c m 1 1 b G F z L 1 N l Y 3 R p b 2 4 x L m 0 g o h g A K K A U A A A A A A A A A A A A A A A A A A A A A A A A A A A A K 0 5 N L s n M z 1 M I h t C G 1 g B Q S w E C L Q A U A A I A C A C v b Z R L R k u 9 b a g A A A D 4 A A A A E g A A A A A A A A A A A A A A A A A A A A A A Q 2 9 u Z m l n L 1 B h Y 2 t h Z 2 U u e G 1 s U E s B A i 0 A F A A C A A g A r 2 2 U S w / K 6 a u k A A A A 6 Q A A A B M A A A A A A A A A A A A A A A A A 9 A A A A F t D b 2 5 0 Z W 5 0 X 1 R 5 c G V z X S 5 4 b W x Q S w E C L Q A U A A I A C A C v b Z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/ N g U U U 5 k K d 7 V E w X z Q J E g A A A A A C A A A A A A A Q Z g A A A A E A A C A A A A C g 9 1 7 U S + t y m l Y L i u e S W s w A n G 4 T k a P O Z 7 w E 8 i O V k S A Y 5 g A A A A A O g A A A A A I A A C A A A A D U b D 2 f 6 5 5 y 2 n 8 i 3 8 d T w q W D w V D F D I U n Q 8 1 a H 0 m 2 I K I O R 1 A A A A A k a 2 7 5 5 0 z o X S o S 1 q E Y V G v 8 + O m W 9 E h p 7 G u Q 8 S W w 9 a L u m W z J f F N l + 7 P N S K M 2 O f C + q a T 7 Y / a y 6 s K R 1 e K L M t l H j n 3 m N s g o E G 7 s 7 3 9 f 4 R y y g L 6 4 n U A A A A C g l 4 t c N X j r y x v z 0 0 5 z 1 Z i T h y x / K V c 4 M T n E A 7 5 K w T H T l i U W d V 2 w t b M V t j 1 P 6 e G W J v m o R F 3 L V p + W H 9 a e w M e N L Z H 9 < / D a t a M a s h u p > 
</file>

<file path=customXml/itemProps1.xml><?xml version="1.0" encoding="utf-8"?>
<ds:datastoreItem xmlns:ds="http://schemas.openxmlformats.org/officeDocument/2006/customXml" ds:itemID="{075D1498-286E-4E28-92AB-A74612D432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30</vt:i4>
      </vt:variant>
    </vt:vector>
  </HeadingPairs>
  <TitlesOfParts>
    <vt:vector size="49" baseType="lpstr">
      <vt:lpstr>transaction-Branch</vt:lpstr>
      <vt:lpstr>Sheet2</vt:lpstr>
      <vt:lpstr>Script</vt:lpstr>
      <vt:lpstr>Card</vt:lpstr>
      <vt:lpstr>Account</vt:lpstr>
      <vt:lpstr>Customer</vt:lpstr>
      <vt:lpstr>ATM-CDM</vt:lpstr>
      <vt:lpstr>TransactionCode</vt:lpstr>
      <vt:lpstr>MerchantCategory</vt:lpstr>
      <vt:lpstr>MessageType</vt:lpstr>
      <vt:lpstr>ResponseCode</vt:lpstr>
      <vt:lpstr>Channel-TerminalType</vt:lpstr>
      <vt:lpstr>Sheet1</vt:lpstr>
      <vt:lpstr>Account Product</vt:lpstr>
      <vt:lpstr>Currency</vt:lpstr>
      <vt:lpstr>Branch</vt:lpstr>
      <vt:lpstr>Country</vt:lpstr>
      <vt:lpstr>Region</vt:lpstr>
      <vt:lpstr>BankCode</vt:lpstr>
      <vt:lpstr>Currency!A</vt:lpstr>
      <vt:lpstr>MerchantCategory!Airlines_</vt:lpstr>
      <vt:lpstr>Currency!B</vt:lpstr>
      <vt:lpstr>MerchantCategory!Business_Services_</vt:lpstr>
      <vt:lpstr>MerchantCategory!Clothing_Stores_</vt:lpstr>
      <vt:lpstr>Currency!D</vt:lpstr>
      <vt:lpstr>Currency!E</vt:lpstr>
      <vt:lpstr>Currency!F</vt:lpstr>
      <vt:lpstr>Currency!G</vt:lpstr>
      <vt:lpstr>Currency!H</vt:lpstr>
      <vt:lpstr>MerchantCategory!Hotels_and_Motels_</vt:lpstr>
      <vt:lpstr>Currency!I</vt:lpstr>
      <vt:lpstr>Currency!J</vt:lpstr>
      <vt:lpstr>Currency!K</vt:lpstr>
      <vt:lpstr>Currency!L</vt:lpstr>
      <vt:lpstr>Currency!M</vt:lpstr>
      <vt:lpstr>Currency!N</vt:lpstr>
      <vt:lpstr>Currency!O</vt:lpstr>
      <vt:lpstr>Currency!P</vt:lpstr>
      <vt:lpstr>MerchantCategory!Professional_Services_and_Membership_Org</vt:lpstr>
      <vt:lpstr>Currency!Q</vt:lpstr>
      <vt:lpstr>Currency!S</vt:lpstr>
      <vt:lpstr>Currency!T</vt:lpstr>
      <vt:lpstr>Currency!U</vt:lpstr>
      <vt:lpstr>Currency!V</vt:lpstr>
      <vt:lpstr>Currency!W</vt:lpstr>
      <vt:lpstr>MerchantCategory!Wholesale_Distributors_and_Manufacturers</vt:lpstr>
      <vt:lpstr>Currency!X</vt:lpstr>
      <vt:lpstr>Currency!Y</vt:lpstr>
      <vt:lpstr>Currency!Z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Wibuldech.K</dc:creator>
  <cp:lastModifiedBy>mst</cp:lastModifiedBy>
  <cp:lastPrinted>2018-11-05T02:44:07Z</cp:lastPrinted>
  <dcterms:created xsi:type="dcterms:W3CDTF">2017-12-19T07:07:46Z</dcterms:created>
  <dcterms:modified xsi:type="dcterms:W3CDTF">2022-02-21T10:15:11Z</dcterms:modified>
</cp:coreProperties>
</file>